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Vartotojas\Desktop\PPT\2020 m\II ketv\"/>
    </mc:Choice>
  </mc:AlternateContent>
  <xr:revisionPtr revIDLastSave="0" documentId="13_ncr:1_{B4E1BEB0-2B58-43D8-8BF1-D82306D5A3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BA" sheetId="4" r:id="rId1"/>
    <sheet name="VRA" sheetId="5" r:id="rId2"/>
    <sheet name="FS pagal šaltinius" sheetId="6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D13" i="6"/>
  <c r="E13" i="6"/>
  <c r="F13" i="6"/>
  <c r="M13" i="6" s="1"/>
  <c r="G13" i="6"/>
  <c r="H13" i="6"/>
  <c r="I13" i="6"/>
  <c r="J13" i="6"/>
  <c r="K13" i="6"/>
  <c r="L13" i="6"/>
  <c r="M14" i="6"/>
  <c r="M15" i="6"/>
  <c r="C16" i="6"/>
  <c r="D16" i="6"/>
  <c r="E16" i="6"/>
  <c r="E25" i="6" s="1"/>
  <c r="F16" i="6"/>
  <c r="G16" i="6"/>
  <c r="H16" i="6"/>
  <c r="I16" i="6"/>
  <c r="I25" i="6" s="1"/>
  <c r="J16" i="6"/>
  <c r="K16" i="6"/>
  <c r="L16" i="6"/>
  <c r="M16" i="6"/>
  <c r="M17" i="6"/>
  <c r="M18" i="6"/>
  <c r="C19" i="6"/>
  <c r="M19" i="6" s="1"/>
  <c r="D19" i="6"/>
  <c r="D25" i="6" s="1"/>
  <c r="E19" i="6"/>
  <c r="F19" i="6"/>
  <c r="G19" i="6"/>
  <c r="H19" i="6"/>
  <c r="H25" i="6" s="1"/>
  <c r="I19" i="6"/>
  <c r="J19" i="6"/>
  <c r="K19" i="6"/>
  <c r="L19" i="6"/>
  <c r="L25" i="6" s="1"/>
  <c r="M20" i="6"/>
  <c r="M21" i="6"/>
  <c r="C22" i="6"/>
  <c r="C25" i="6" s="1"/>
  <c r="D22" i="6"/>
  <c r="E22" i="6"/>
  <c r="F22" i="6"/>
  <c r="G22" i="6"/>
  <c r="G25" i="6" s="1"/>
  <c r="H22" i="6"/>
  <c r="I22" i="6"/>
  <c r="J22" i="6"/>
  <c r="K22" i="6"/>
  <c r="K25" i="6" s="1"/>
  <c r="L22" i="6"/>
  <c r="M23" i="6"/>
  <c r="M24" i="6"/>
  <c r="F25" i="6"/>
  <c r="J25" i="6"/>
  <c r="M25" i="6" l="1"/>
  <c r="M22" i="6"/>
  <c r="H22" i="5"/>
  <c r="H21" i="5" s="1"/>
  <c r="H46" i="5" s="1"/>
  <c r="H54" i="5" s="1"/>
  <c r="H56" i="5" s="1"/>
  <c r="I22" i="5"/>
  <c r="I21" i="5" s="1"/>
  <c r="I46" i="5" s="1"/>
  <c r="I54" i="5" s="1"/>
  <c r="I56" i="5" s="1"/>
  <c r="H28" i="5"/>
  <c r="I28" i="5"/>
  <c r="H31" i="5"/>
  <c r="I31" i="5"/>
  <c r="H47" i="5"/>
  <c r="I47" i="5"/>
  <c r="G42" i="4" l="1"/>
  <c r="G49" i="4"/>
  <c r="G41" i="4"/>
  <c r="G21" i="4"/>
  <c r="G20" i="4" s="1"/>
  <c r="G58" i="4" s="1"/>
  <c r="G27" i="4"/>
  <c r="F21" i="4"/>
  <c r="F27" i="4"/>
  <c r="F42" i="4"/>
  <c r="F49" i="4"/>
  <c r="G59" i="4"/>
  <c r="G65" i="4"/>
  <c r="G75" i="4"/>
  <c r="G69" i="4" s="1"/>
  <c r="G64" i="4" s="1"/>
  <c r="G86" i="4"/>
  <c r="G90" i="4"/>
  <c r="G84" i="4"/>
  <c r="F59" i="4"/>
  <c r="F65" i="4"/>
  <c r="F75" i="4"/>
  <c r="F69" i="4" s="1"/>
  <c r="F64" i="4" s="1"/>
  <c r="F86" i="4"/>
  <c r="F90" i="4"/>
  <c r="F20" i="4" l="1"/>
  <c r="F84" i="4"/>
  <c r="F41" i="4"/>
  <c r="F58" i="4" s="1"/>
  <c r="F94" i="4"/>
  <c r="G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00000000-0006-0000-0000-000049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00000000-0006-0000-0000-00004A000000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4B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4C000000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00000000-0006-0000-0000-00004D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00000000-0006-0000-0000-00004E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00000000-0006-0000-0000-00004F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00000000-0006-0000-0000-000050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<sst xmlns="http://schemas.openxmlformats.org/spreadsheetml/2006/main" count="366" uniqueCount="269">
  <si>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</si>
  <si>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</si>
  <si>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</si>
  <si>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</si>
  <si>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</si>
  <si>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</si>
  <si>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</si>
  <si>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</si>
  <si>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</si>
  <si>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</si>
  <si>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</si>
  <si>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</si>
  <si>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</si>
  <si>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</si>
  <si>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</si>
  <si>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</si>
  <si>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</si>
  <si>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</si>
  <si>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</si>
  <si>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</si>
  <si>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</si>
  <si>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</si>
  <si>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</si>
  <si>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</si>
  <si>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</si>
  <si>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</si>
  <si>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</si>
  <si>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</si>
  <si>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</si>
  <si>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</si>
  <si>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</si>
  <si>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</si>
  <si>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</si>
  <si>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</si>
  <si>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</si>
  <si>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</si>
  <si>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</si>
  <si>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</si>
  <si>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</si>
  <si>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</si>
  <si>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</si>
  <si>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</si>
  <si>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</si>
  <si>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</si>
  <si>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</si>
  <si>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</si>
  <si>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</si>
  <si>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</si>
  <si>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</si>
  <si>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</si>
  <si>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</si>
  <si>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</si>
  <si>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</si>
  <si>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</si>
  <si>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</si>
  <si>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</si>
  <si>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</si>
  <si>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</si>
  <si>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</si>
  <si>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</si>
  <si>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</si>
  <si>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</si>
  <si>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</si>
  <si>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</si>
  <si>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</si>
  <si>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</si>
  <si>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</si>
  <si>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</si>
  <si>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</si>
  <si>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</si>
  <si>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</si>
  <si>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</si>
  <si>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</si>
  <si>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</si>
  <si>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</si>
  <si>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</si>
  <si>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</si>
  <si>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</si>
  <si>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</si>
  <si>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</si>
  <si>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</si>
  <si>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</si>
  <si>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</si>
  <si>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</si>
  <si>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</si>
  <si>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</si>
  <si>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</si>
  <si>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</si>
  <si>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</si>
  <si>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</si>
  <si>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</si>
  <si>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</si>
  <si>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</si>
  <si>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</si>
  <si>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</si>
  <si>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</si>
  <si>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</si>
  <si>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</si>
  <si>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</si>
  <si>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</si>
  <si>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</si>
  <si>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</si>
  <si>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</si>
  <si>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</si>
  <si>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</si>
  <si>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</si>
  <si>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</si>
  <si>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</si>
  <si>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</si>
  <si>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</si>
  <si>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</si>
  <si>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</si>
  <si>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</si>
  <si>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</si>
  <si>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</si>
  <si>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</si>
  <si>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</si>
  <si>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</si>
  <si>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</si>
  <si>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</si>
  <si>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</si>
  <si>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</si>
  <si>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</si>
  <si>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</si>
  <si>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</si>
  <si>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</si>
  <si>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</si>
  <si>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</si>
  <si>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</si>
  <si>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</si>
  <si>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r.pedagoginė psichologinė tarnyba</t>
  </si>
  <si>
    <t>PAGAL  2020.06.30 D. DUOMENIS</t>
  </si>
  <si>
    <t>300016203, Kvietinių 30, Gargždai</t>
  </si>
  <si>
    <t xml:space="preserve">2020.07.16 Nr. 2    </t>
  </si>
  <si>
    <t>Direktorė</t>
  </si>
  <si>
    <t>Jolita Narkevič</t>
  </si>
  <si>
    <t>Vyr. buhalterė</t>
  </si>
  <si>
    <t>Diana Kuzminskienė</t>
  </si>
  <si>
    <t xml:space="preserve">  (parašas)</t>
  </si>
  <si>
    <t xml:space="preserve">vyriausiasis buhalteris (buhalteris)                                                                                      </t>
  </si>
  <si>
    <t>Diana Kuzminskiemė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</si>
  <si>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</si>
  <si>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</si>
  <si>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</si>
  <si>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</si>
  <si>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</si>
  <si>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</si>
  <si>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</si>
  <si>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</si>
  <si>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</si>
  <si>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</si>
  <si>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</si>
  <si>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</si>
  <si>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</si>
  <si>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</si>
  <si>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</si>
  <si>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</si>
  <si>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</si>
  <si>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</si>
  <si>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</si>
  <si>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</si>
  <si>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</si>
  <si>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</si>
  <si>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</si>
  <si>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</si>
  <si>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</si>
  <si>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</si>
  <si>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</si>
  <si>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</si>
  <si>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</si>
  <si>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</si>
  <si>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</si>
  <si>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</si>
  <si>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</si>
  <si>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</si>
  <si>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</si>
  <si>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</si>
  <si>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</si>
  <si>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</si>
  <si>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</si>
  <si>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</si>
  <si>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</si>
  <si>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</si>
  <si>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</si>
  <si>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</si>
  <si>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</si>
  <si>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</si>
  <si>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</si>
  <si>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</si>
  <si>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</si>
  <si>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</si>
  <si>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</si>
  <si>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</si>
  <si>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</si>
  <si>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</si>
  <si>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</si>
  <si>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</si>
  <si>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</si>
  <si>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</si>
  <si>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</si>
  <si>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</si>
  <si>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</si>
  <si>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</si>
  <si>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</si>
  <si>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</si>
  <si>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</si>
  <si>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</si>
  <si>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</si>
  <si>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</si>
  <si>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</si>
  <si>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</si>
  <si>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</si>
  <si>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</si>
  <si>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</si>
  <si>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</si>
  <si>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</si>
  <si>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</si>
  <si>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2020.07.16 Nr. 2     </t>
  </si>
  <si>
    <t>VEIKLOS REZULTATŲ ATASKAITA</t>
  </si>
  <si>
    <t>300016203, Kvietinių 30, Gagždai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</si>
  <si>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</si>
  <si>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</si>
  <si>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</si>
  <si>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</si>
  <si>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</si>
  <si>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</si>
  <si>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</si>
  <si>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</si>
  <si>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</si>
  <si>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</si>
  <si>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</si>
  <si>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</si>
  <si>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</si>
  <si>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</si>
  <si>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</si>
  <si>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</si>
  <si>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</si>
  <si>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</si>
  <si>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</si>
  <si>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</si>
  <si>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</si>
  <si>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</si>
  <si>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</si>
  <si>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</si>
  <si>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</si>
  <si>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</si>
  <si>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</si>
  <si>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</si>
  <si>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</si>
  <si>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</si>
  <si>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</si>
  <si>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</si>
  <si>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</si>
  <si>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</si>
  <si>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</si>
  <si>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</si>
  <si>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</si>
  <si>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>Klaipėdos r. pedagoginė psichologinė tarnyba</t>
  </si>
  <si>
    <t xml:space="preserve">                                      4 priedas</t>
  </si>
  <si>
    <t xml:space="preserve">                                     20-ojo VSAFAS „Finansavimo sumos“</t>
  </si>
  <si>
    <t>P03</t>
  </si>
  <si>
    <t>P04</t>
  </si>
  <si>
    <t>P10</t>
  </si>
  <si>
    <t>P11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</si>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</sst>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  <family val="2"/>
      <charset val="186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10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29" fillId="0" borderId="0"/>
  </cellStyleXfs>
  <cellXfs count="2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9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8" fillId="0" borderId="0" xfId="1" applyFont="1"/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Alignment="1">
      <alignment horizontal="left" vertical="top" wrapText="1"/>
    </xf>
    <xf numFmtId="0" fontId="16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6" fillId="0" borderId="1" xfId="1" applyNumberFormat="1" applyFont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2" fontId="19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vertical="center"/>
    </xf>
    <xf numFmtId="2" fontId="16" fillId="2" borderId="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2" fontId="16" fillId="0" borderId="1" xfId="1" applyNumberFormat="1" applyFont="1" applyBorder="1" applyAlignment="1">
      <alignment horizontal="right" vertical="center" wrapText="1"/>
    </xf>
    <xf numFmtId="0" fontId="9" fillId="0" borderId="0" xfId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29" fillId="0" borderId="0" xfId="2"/>
    <xf numFmtId="0" fontId="4" fillId="2" borderId="0" xfId="2" applyFont="1" applyFill="1" applyAlignment="1">
      <alignment vertical="center" wrapText="1"/>
    </xf>
    <xf numFmtId="0" fontId="29" fillId="3" borderId="0" xfId="2" applyFill="1" applyAlignment="1">
      <alignment horizontal="center"/>
    </xf>
    <xf numFmtId="0" fontId="15" fillId="0" borderId="0" xfId="2" applyFont="1" applyAlignment="1">
      <alignment horizontal="left" vertical="center"/>
    </xf>
    <xf numFmtId="2" fontId="2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justify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0" xfId="2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19" fillId="0" borderId="2" xfId="1" applyFont="1" applyBorder="1" applyAlignment="1">
      <alignment horizontal="left" vertical="center"/>
    </xf>
    <xf numFmtId="0" fontId="20" fillId="0" borderId="3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16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20" fillId="0" borderId="3" xfId="1" applyFont="1" applyBorder="1" applyAlignment="1">
      <alignment vertical="center" wrapText="1"/>
    </xf>
    <xf numFmtId="0" fontId="20" fillId="0" borderId="8" xfId="1" applyFont="1" applyBorder="1" applyAlignment="1">
      <alignment vertical="center" wrapText="1"/>
    </xf>
    <xf numFmtId="0" fontId="19" fillId="0" borderId="2" xfId="1" applyFont="1" applyBorder="1" applyAlignment="1">
      <alignment vertical="center" wrapText="1"/>
    </xf>
    <xf numFmtId="0" fontId="19" fillId="0" borderId="2" xfId="1" applyFont="1" applyBorder="1" applyAlignment="1">
      <alignment vertical="center"/>
    </xf>
    <xf numFmtId="0" fontId="16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9" fillId="0" borderId="0" xfId="1" applyAlignment="1">
      <alignment vertical="center"/>
    </xf>
    <xf numFmtId="0" fontId="28" fillId="0" borderId="0" xfId="1" applyFont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9" fillId="0" borderId="14" xfId="1" applyBorder="1" applyAlignment="1">
      <alignment vertical="center"/>
    </xf>
    <xf numFmtId="0" fontId="23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23" fillId="0" borderId="0" xfId="1" applyFont="1" applyAlignment="1">
      <alignment horizontal="justify" vertical="center"/>
    </xf>
    <xf numFmtId="0" fontId="24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30" fillId="0" borderId="1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0" fillId="0" borderId="9" xfId="2" applyFont="1" applyBorder="1" applyAlignment="1">
      <alignment horizontal="center" vertical="center" wrapText="1"/>
    </xf>
  </cellXfs>
  <cellStyles count="3">
    <cellStyle name="Įprastas" xfId="0" builtinId="0"/>
    <cellStyle name="Įprastas 2" xfId="1" xr:uid="{A6466F32-4D75-4002-9893-5F4FAAB63D59}"/>
    <cellStyle name="Įprastas 3" xfId="2" xr:uid="{CD15A245-666C-4697-B0DB-78D8AF412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tabSelected="1" topLeftCell="A58" zoomScaleNormal="100" zoomScaleSheetLayoutView="100" workbookViewId="0">
      <selection activeCell="E94" sqref="E9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52" t="s">
        <v>93</v>
      </c>
      <c r="F2" s="153"/>
      <c r="G2" s="153"/>
    </row>
    <row r="3" spans="1:7">
      <c r="E3" s="154" t="s">
        <v>111</v>
      </c>
      <c r="F3" s="155"/>
      <c r="G3" s="155"/>
    </row>
    <row r="5" spans="1:7">
      <c r="A5" s="149"/>
      <c r="B5" s="150"/>
      <c r="C5" s="150"/>
      <c r="D5" s="150"/>
      <c r="E5" s="150"/>
      <c r="F5" s="145"/>
      <c r="G5" s="145"/>
    </row>
    <row r="6" spans="1:7">
      <c r="A6" s="158"/>
      <c r="B6" s="158"/>
      <c r="C6" s="158"/>
      <c r="D6" s="158"/>
      <c r="E6" s="158"/>
      <c r="F6" s="158"/>
      <c r="G6" s="158"/>
    </row>
    <row r="7" spans="1:7">
      <c r="A7" s="141" t="s">
        <v>130</v>
      </c>
      <c r="B7" s="142"/>
      <c r="C7" s="142"/>
      <c r="D7" s="142"/>
      <c r="E7" s="142"/>
      <c r="F7" s="143"/>
      <c r="G7" s="143"/>
    </row>
    <row r="8" spans="1:7">
      <c r="A8" s="156"/>
      <c r="B8" s="157"/>
      <c r="C8" s="157"/>
      <c r="D8" s="157"/>
      <c r="E8" s="157"/>
      <c r="F8" s="145"/>
      <c r="G8" s="145"/>
    </row>
    <row r="9" spans="1:7" ht="12.75" customHeight="1">
      <c r="A9" s="141" t="s">
        <v>132</v>
      </c>
      <c r="B9" s="142"/>
      <c r="C9" s="142"/>
      <c r="D9" s="142"/>
      <c r="E9" s="142"/>
      <c r="F9" s="143"/>
      <c r="G9" s="143"/>
    </row>
    <row r="10" spans="1:7">
      <c r="A10" s="146"/>
      <c r="B10" s="147"/>
      <c r="C10" s="147"/>
      <c r="D10" s="147"/>
      <c r="E10" s="147"/>
      <c r="F10" s="148"/>
      <c r="G10" s="148"/>
    </row>
    <row r="11" spans="1:7">
      <c r="A11" s="148"/>
      <c r="B11" s="148"/>
      <c r="C11" s="148"/>
      <c r="D11" s="148"/>
      <c r="E11" s="148"/>
      <c r="F11" s="148"/>
      <c r="G11" s="148"/>
    </row>
    <row r="12" spans="1:7">
      <c r="A12" s="144"/>
      <c r="B12" s="145"/>
      <c r="C12" s="145"/>
      <c r="D12" s="145"/>
      <c r="E12" s="145"/>
    </row>
    <row r="13" spans="1:7">
      <c r="A13" s="149" t="s">
        <v>0</v>
      </c>
      <c r="B13" s="150"/>
      <c r="C13" s="150"/>
      <c r="D13" s="150"/>
      <c r="E13" s="150"/>
      <c r="F13" s="151"/>
      <c r="G13" s="151"/>
    </row>
    <row r="14" spans="1:7">
      <c r="A14" s="149" t="s">
        <v>131</v>
      </c>
      <c r="B14" s="150"/>
      <c r="C14" s="150"/>
      <c r="D14" s="150"/>
      <c r="E14" s="150"/>
      <c r="F14" s="151"/>
      <c r="G14" s="151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59" t="s">
        <v>133</v>
      </c>
      <c r="B16" s="160"/>
      <c r="C16" s="160"/>
      <c r="D16" s="160"/>
      <c r="E16" s="160"/>
      <c r="F16" s="161"/>
      <c r="G16" s="161"/>
    </row>
    <row r="17" spans="1:7">
      <c r="A17" s="156" t="s">
        <v>1</v>
      </c>
      <c r="B17" s="156"/>
      <c r="C17" s="156"/>
      <c r="D17" s="156"/>
      <c r="E17" s="156"/>
      <c r="F17" s="162"/>
      <c r="G17" s="162"/>
    </row>
    <row r="18" spans="1:7" ht="12.75" customHeight="1">
      <c r="A18" s="8"/>
      <c r="B18" s="9"/>
      <c r="C18" s="9"/>
      <c r="D18" s="163" t="s">
        <v>129</v>
      </c>
      <c r="E18" s="163"/>
      <c r="F18" s="163"/>
      <c r="G18" s="163"/>
    </row>
    <row r="19" spans="1:7" ht="67.5" customHeight="1">
      <c r="A19" s="3" t="s">
        <v>2</v>
      </c>
      <c r="B19" s="172" t="s">
        <v>3</v>
      </c>
      <c r="C19" s="173"/>
      <c r="D19" s="174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88575.430000000022</v>
      </c>
      <c r="G20" s="87">
        <f>SUM(G21,G27,G38,G39)</f>
        <v>90569.77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 t="s">
        <v>260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261</v>
      </c>
      <c r="F27" s="88">
        <f>SUM(F28:F37)</f>
        <v>88575.430000000022</v>
      </c>
      <c r="G27" s="88">
        <f>SUM(G28:G37)</f>
        <v>90569.77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86614.700000000012</v>
      </c>
      <c r="G29" s="88">
        <v>87301.52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645.81999999999971</v>
      </c>
      <c r="G32" s="88">
        <v>1291.8400000000001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1314.9099999999999</v>
      </c>
      <c r="G35" s="88">
        <v>1976.4099999999999</v>
      </c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39341.65</v>
      </c>
      <c r="G41" s="87">
        <f>SUM(G42,G48,G49,G56,G57)</f>
        <v>26090.6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/>
      <c r="G44" s="88"/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65" t="s">
        <v>102</v>
      </c>
      <c r="D47" s="166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 t="s">
        <v>262</v>
      </c>
      <c r="F49" s="88">
        <f>SUM(F50:F55)</f>
        <v>39341.65</v>
      </c>
      <c r="G49" s="88">
        <f>SUM(G50:G55)</f>
        <v>26090.6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65" t="s">
        <v>89</v>
      </c>
      <c r="D53" s="166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39341.65</v>
      </c>
      <c r="G54" s="88">
        <v>26090.6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263</v>
      </c>
      <c r="F57" s="88"/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127917.08000000002</v>
      </c>
      <c r="G58" s="88">
        <f>SUM(G20,G40,G41)</f>
        <v>116660.37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264</v>
      </c>
      <c r="F59" s="87">
        <f>SUM(F60:F63)</f>
        <v>88575.44</v>
      </c>
      <c r="G59" s="87">
        <f>SUM(G60:G63)</f>
        <v>90569.779999999984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44851.03</v>
      </c>
      <c r="G60" s="88">
        <v>45176.59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39977.08</v>
      </c>
      <c r="G61" s="88">
        <v>41618.679999999993</v>
      </c>
    </row>
    <row r="62" spans="1:7" s="12" customFormat="1" ht="12.75" customHeight="1">
      <c r="A62" s="30" t="s">
        <v>36</v>
      </c>
      <c r="B62" s="167" t="s">
        <v>103</v>
      </c>
      <c r="C62" s="168"/>
      <c r="D62" s="169"/>
      <c r="E62" s="30"/>
      <c r="F62" s="88">
        <v>3747.3300000000004</v>
      </c>
      <c r="G62" s="88">
        <v>3774.5099999999998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/>
      <c r="G63" s="88"/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39341.65</v>
      </c>
      <c r="G64" s="87">
        <f>SUM(G65,G69)</f>
        <v>26090.600000000002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265</v>
      </c>
      <c r="F69" s="88">
        <f>SUM(F70:F75,F78:F83)</f>
        <v>39341.65</v>
      </c>
      <c r="G69" s="88">
        <f>SUM(G70:G75,G78:G83)</f>
        <v>26090.600000000002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>
        <v>486</v>
      </c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29.999999999999993</v>
      </c>
      <c r="G80" s="88">
        <v>9.8699999999999992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12744.92</v>
      </c>
      <c r="G81" s="88"/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26080.730000000003</v>
      </c>
      <c r="G82" s="88">
        <v>26080.730000000003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266</v>
      </c>
      <c r="F84" s="87">
        <f>SUM(F85,F86,F89,F90)</f>
        <v>-9.999999985448085E-3</v>
      </c>
      <c r="G84" s="87">
        <f>SUM(G85,G86,G89,G90)</f>
        <v>-1.0000000067520887E-2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-9.999999985448085E-3</v>
      </c>
      <c r="G90" s="88">
        <f>SUM(G91,G92)</f>
        <v>-1.0000000067520887E-2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1.4551915228366852E-11</v>
      </c>
      <c r="G91" s="88">
        <v>-1.0000000067520887E-2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-0.01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70" t="s">
        <v>117</v>
      </c>
      <c r="C94" s="171"/>
      <c r="D94" s="166"/>
      <c r="E94" s="30"/>
      <c r="F94" s="89">
        <f>SUM(F59,F64,F84,F93)</f>
        <v>127917.08000000002</v>
      </c>
      <c r="G94" s="89">
        <f>SUM(G59,G64,G84,G93)</f>
        <v>116660.36999999992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76" t="s">
        <v>134</v>
      </c>
      <c r="B96" s="176"/>
      <c r="C96" s="176"/>
      <c r="D96" s="176"/>
      <c r="E96" s="90"/>
      <c r="F96" s="164" t="s">
        <v>135</v>
      </c>
      <c r="G96" s="164"/>
    </row>
    <row r="97" spans="1:7" s="12" customFormat="1" ht="12.75" customHeight="1">
      <c r="A97" s="175" t="s">
        <v>126</v>
      </c>
      <c r="B97" s="175"/>
      <c r="C97" s="175"/>
      <c r="D97" s="175"/>
      <c r="E97" s="42" t="s">
        <v>127</v>
      </c>
      <c r="F97" s="156" t="s">
        <v>110</v>
      </c>
      <c r="G97" s="156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79" t="s">
        <v>136</v>
      </c>
      <c r="B99" s="179"/>
      <c r="C99" s="179"/>
      <c r="D99" s="179"/>
      <c r="E99" s="91"/>
      <c r="F99" s="177" t="s">
        <v>137</v>
      </c>
      <c r="G99" s="177"/>
    </row>
    <row r="100" spans="1:7" s="12" customFormat="1" ht="12.75" customHeight="1">
      <c r="A100" s="178" t="s">
        <v>128</v>
      </c>
      <c r="B100" s="178"/>
      <c r="C100" s="178"/>
      <c r="D100" s="178"/>
      <c r="E100" s="61" t="s">
        <v>127</v>
      </c>
      <c r="F100" s="146" t="s">
        <v>110</v>
      </c>
      <c r="G100" s="146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7B0F-3A8D-4609-BCDA-ECE22A9E86FB}">
  <dimension ref="A1:I67"/>
  <sheetViews>
    <sheetView showGridLines="0" topLeftCell="A13" zoomScaleNormal="100" zoomScaleSheetLayoutView="100" workbookViewId="0">
      <selection activeCell="G31" sqref="G31"/>
    </sheetView>
  </sheetViews>
  <sheetFormatPr defaultRowHeight="12.75"/>
  <cols>
    <col min="1" max="1" width="8" style="92" customWidth="1"/>
    <col min="2" max="2" width="1.5703125" style="92" hidden="1" customWidth="1"/>
    <col min="3" max="3" width="30.140625" style="92" customWidth="1"/>
    <col min="4" max="4" width="18.28515625" style="92" customWidth="1"/>
    <col min="5" max="5" width="0" style="92" hidden="1" customWidth="1"/>
    <col min="6" max="6" width="11.7109375" style="92" customWidth="1"/>
    <col min="7" max="7" width="13.140625" style="92" customWidth="1"/>
    <col min="8" max="8" width="14.7109375" style="92" customWidth="1"/>
    <col min="9" max="9" width="15.85546875" style="92" customWidth="1"/>
    <col min="10" max="16384" width="9.140625" style="92"/>
  </cols>
  <sheetData>
    <row r="1" spans="1:9">
      <c r="G1" s="122"/>
      <c r="H1" s="122"/>
    </row>
    <row r="2" spans="1:9" ht="15.75">
      <c r="D2" s="121"/>
      <c r="G2" s="120" t="s">
        <v>220</v>
      </c>
      <c r="H2" s="119"/>
      <c r="I2" s="119"/>
    </row>
    <row r="3" spans="1:9" ht="15.75">
      <c r="G3" s="120" t="s">
        <v>111</v>
      </c>
      <c r="H3" s="119"/>
      <c r="I3" s="119"/>
    </row>
    <row r="5" spans="1:9" ht="15.75">
      <c r="A5" s="208"/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0"/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1" t="s">
        <v>130</v>
      </c>
      <c r="B7" s="212"/>
      <c r="C7" s="212"/>
      <c r="D7" s="212"/>
      <c r="E7" s="212"/>
      <c r="F7" s="212"/>
      <c r="G7" s="212"/>
      <c r="H7" s="212"/>
      <c r="I7" s="212"/>
    </row>
    <row r="8" spans="1:9" ht="15">
      <c r="A8" s="204"/>
      <c r="B8" s="205"/>
      <c r="C8" s="205"/>
      <c r="D8" s="205"/>
      <c r="E8" s="205"/>
      <c r="F8" s="205"/>
      <c r="G8" s="205"/>
      <c r="H8" s="205"/>
      <c r="I8" s="205"/>
    </row>
    <row r="9" spans="1:9" ht="15">
      <c r="A9" s="213" t="s">
        <v>219</v>
      </c>
      <c r="B9" s="214"/>
      <c r="C9" s="214"/>
      <c r="D9" s="214"/>
      <c r="E9" s="214"/>
      <c r="F9" s="214"/>
      <c r="G9" s="214"/>
      <c r="H9" s="214"/>
      <c r="I9" s="214"/>
    </row>
    <row r="10" spans="1:9" ht="15">
      <c r="A10" s="204"/>
      <c r="B10" s="205"/>
      <c r="C10" s="205"/>
      <c r="D10" s="205"/>
      <c r="E10" s="205"/>
      <c r="F10" s="205"/>
      <c r="G10" s="205"/>
      <c r="H10" s="205"/>
      <c r="I10" s="205"/>
    </row>
    <row r="11" spans="1:9" ht="15">
      <c r="A11" s="204"/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5"/>
      <c r="B12" s="205"/>
      <c r="C12" s="205"/>
      <c r="D12" s="205"/>
      <c r="E12" s="205"/>
      <c r="F12" s="205"/>
      <c r="G12" s="205"/>
      <c r="H12" s="205"/>
      <c r="I12" s="205"/>
    </row>
    <row r="13" spans="1:9" ht="15">
      <c r="A13" s="206" t="s">
        <v>218</v>
      </c>
      <c r="B13" s="207"/>
      <c r="C13" s="207"/>
      <c r="D13" s="207"/>
      <c r="E13" s="207"/>
      <c r="F13" s="207"/>
      <c r="G13" s="207"/>
      <c r="H13" s="207"/>
      <c r="I13" s="207"/>
    </row>
    <row r="14" spans="1:9" ht="15">
      <c r="A14" s="204"/>
      <c r="B14" s="205"/>
      <c r="C14" s="205"/>
      <c r="D14" s="205"/>
      <c r="E14" s="205"/>
      <c r="F14" s="205"/>
      <c r="G14" s="205"/>
      <c r="H14" s="205"/>
      <c r="I14" s="205"/>
    </row>
    <row r="15" spans="1:9" ht="15">
      <c r="A15" s="206" t="s">
        <v>131</v>
      </c>
      <c r="B15" s="207"/>
      <c r="C15" s="207"/>
      <c r="D15" s="207"/>
      <c r="E15" s="207"/>
      <c r="F15" s="207"/>
      <c r="G15" s="207"/>
      <c r="H15" s="207"/>
      <c r="I15" s="207"/>
    </row>
    <row r="16" spans="1:9" ht="9.75" customHeight="1">
      <c r="A16" s="118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216" t="s">
        <v>217</v>
      </c>
      <c r="B17" s="205"/>
      <c r="C17" s="205"/>
      <c r="D17" s="205"/>
      <c r="E17" s="205"/>
      <c r="F17" s="205"/>
      <c r="G17" s="205"/>
      <c r="H17" s="205"/>
      <c r="I17" s="205"/>
    </row>
    <row r="18" spans="1:9" ht="15">
      <c r="A18" s="204" t="s">
        <v>1</v>
      </c>
      <c r="B18" s="205"/>
      <c r="C18" s="205"/>
      <c r="D18" s="205"/>
      <c r="E18" s="205"/>
      <c r="F18" s="205"/>
      <c r="G18" s="205"/>
      <c r="H18" s="205"/>
      <c r="I18" s="205"/>
    </row>
    <row r="19" spans="1:9" s="95" customFormat="1" ht="15">
      <c r="A19" s="217" t="s">
        <v>216</v>
      </c>
      <c r="B19" s="205"/>
      <c r="C19" s="205"/>
      <c r="D19" s="205"/>
      <c r="E19" s="205"/>
      <c r="F19" s="205"/>
      <c r="G19" s="205"/>
      <c r="H19" s="205"/>
      <c r="I19" s="205"/>
    </row>
    <row r="20" spans="1:9" s="116" customFormat="1" ht="50.1" customHeight="1">
      <c r="A20" s="202" t="s">
        <v>2</v>
      </c>
      <c r="B20" s="202"/>
      <c r="C20" s="202" t="s">
        <v>3</v>
      </c>
      <c r="D20" s="201"/>
      <c r="E20" s="201"/>
      <c r="F20" s="201"/>
      <c r="G20" s="117" t="s">
        <v>215</v>
      </c>
      <c r="H20" s="117" t="s">
        <v>214</v>
      </c>
      <c r="I20" s="117" t="s">
        <v>213</v>
      </c>
    </row>
    <row r="21" spans="1:9" ht="15.75">
      <c r="A21" s="114" t="s">
        <v>7</v>
      </c>
      <c r="B21" s="109" t="s">
        <v>212</v>
      </c>
      <c r="C21" s="198" t="s">
        <v>212</v>
      </c>
      <c r="D21" s="203"/>
      <c r="E21" s="203"/>
      <c r="F21" s="203"/>
      <c r="G21" s="111" t="s">
        <v>267</v>
      </c>
      <c r="H21" s="106">
        <f>SUM(H22,H27,H28)</f>
        <v>117436.56</v>
      </c>
      <c r="I21" s="106">
        <f>SUM(I22,I27,I28)</f>
        <v>123135.98999999999</v>
      </c>
    </row>
    <row r="22" spans="1:9" ht="15.75">
      <c r="A22" s="113" t="s">
        <v>9</v>
      </c>
      <c r="B22" s="104" t="s">
        <v>211</v>
      </c>
      <c r="C22" s="199" t="s">
        <v>211</v>
      </c>
      <c r="D22" s="199"/>
      <c r="E22" s="199"/>
      <c r="F22" s="199"/>
      <c r="G22" s="112"/>
      <c r="H22" s="102">
        <f>SUM(H23:H26)</f>
        <v>117436.56</v>
      </c>
      <c r="I22" s="102">
        <f>SUM(I23:I26)</f>
        <v>123135.98999999999</v>
      </c>
    </row>
    <row r="23" spans="1:9" ht="15.75">
      <c r="A23" s="113" t="s">
        <v>210</v>
      </c>
      <c r="B23" s="104" t="s">
        <v>60</v>
      </c>
      <c r="C23" s="199" t="s">
        <v>60</v>
      </c>
      <c r="D23" s="199"/>
      <c r="E23" s="199"/>
      <c r="F23" s="199"/>
      <c r="G23" s="112"/>
      <c r="H23" s="110">
        <v>53398.7</v>
      </c>
      <c r="I23" s="110">
        <v>45864.97</v>
      </c>
    </row>
    <row r="24" spans="1:9" ht="15.75">
      <c r="A24" s="113" t="s">
        <v>209</v>
      </c>
      <c r="B24" s="105" t="s">
        <v>208</v>
      </c>
      <c r="C24" s="197" t="s">
        <v>208</v>
      </c>
      <c r="D24" s="197"/>
      <c r="E24" s="197"/>
      <c r="F24" s="197"/>
      <c r="G24" s="112"/>
      <c r="H24" s="110">
        <v>63989.979999999996</v>
      </c>
      <c r="I24" s="110">
        <v>77252.899999999994</v>
      </c>
    </row>
    <row r="25" spans="1:9" ht="15.75">
      <c r="A25" s="113" t="s">
        <v>207</v>
      </c>
      <c r="B25" s="104" t="s">
        <v>206</v>
      </c>
      <c r="C25" s="197" t="s">
        <v>206</v>
      </c>
      <c r="D25" s="197"/>
      <c r="E25" s="197"/>
      <c r="F25" s="197"/>
      <c r="G25" s="112"/>
      <c r="H25" s="110">
        <v>47.879999999999995</v>
      </c>
      <c r="I25" s="110">
        <v>18.12</v>
      </c>
    </row>
    <row r="26" spans="1:9" ht="15.75">
      <c r="A26" s="113" t="s">
        <v>205</v>
      </c>
      <c r="B26" s="105" t="s">
        <v>204</v>
      </c>
      <c r="C26" s="197" t="s">
        <v>204</v>
      </c>
      <c r="D26" s="197"/>
      <c r="E26" s="197"/>
      <c r="F26" s="197"/>
      <c r="G26" s="112"/>
      <c r="H26" s="110"/>
      <c r="I26" s="110"/>
    </row>
    <row r="27" spans="1:9" ht="15.75">
      <c r="A27" s="113" t="s">
        <v>16</v>
      </c>
      <c r="B27" s="104" t="s">
        <v>203</v>
      </c>
      <c r="C27" s="197" t="s">
        <v>203</v>
      </c>
      <c r="D27" s="197"/>
      <c r="E27" s="197"/>
      <c r="F27" s="197"/>
      <c r="G27" s="112"/>
      <c r="H27" s="102"/>
      <c r="I27" s="115"/>
    </row>
    <row r="28" spans="1:9" ht="15.75">
      <c r="A28" s="113" t="s">
        <v>36</v>
      </c>
      <c r="B28" s="104" t="s">
        <v>202</v>
      </c>
      <c r="C28" s="197" t="s">
        <v>202</v>
      </c>
      <c r="D28" s="197"/>
      <c r="E28" s="197"/>
      <c r="F28" s="197"/>
      <c r="G28" s="112"/>
      <c r="H28" s="102">
        <f>SUM(H29)+SUM(H30)</f>
        <v>0</v>
      </c>
      <c r="I28" s="102">
        <f>SUM(I29)+SUM(I30)</f>
        <v>0</v>
      </c>
    </row>
    <row r="29" spans="1:9" ht="15.75">
      <c r="A29" s="113" t="s">
        <v>201</v>
      </c>
      <c r="B29" s="105" t="s">
        <v>200</v>
      </c>
      <c r="C29" s="197" t="s">
        <v>200</v>
      </c>
      <c r="D29" s="197"/>
      <c r="E29" s="197"/>
      <c r="F29" s="197"/>
      <c r="G29" s="112"/>
      <c r="H29" s="110"/>
      <c r="I29" s="110"/>
    </row>
    <row r="30" spans="1:9" ht="15.75">
      <c r="A30" s="113" t="s">
        <v>199</v>
      </c>
      <c r="B30" s="105" t="s">
        <v>198</v>
      </c>
      <c r="C30" s="197" t="s">
        <v>198</v>
      </c>
      <c r="D30" s="197"/>
      <c r="E30" s="197"/>
      <c r="F30" s="197"/>
      <c r="G30" s="112"/>
      <c r="H30" s="110"/>
      <c r="I30" s="110"/>
    </row>
    <row r="31" spans="1:9" ht="15.75">
      <c r="A31" s="114" t="s">
        <v>45</v>
      </c>
      <c r="B31" s="109" t="s">
        <v>197</v>
      </c>
      <c r="C31" s="198" t="s">
        <v>197</v>
      </c>
      <c r="D31" s="198"/>
      <c r="E31" s="198"/>
      <c r="F31" s="198"/>
      <c r="G31" s="111" t="s">
        <v>268</v>
      </c>
      <c r="H31" s="106">
        <f>SUM(H32:H45)</f>
        <v>117436.55999999998</v>
      </c>
      <c r="I31" s="106">
        <f>SUM(I32:I45)</f>
        <v>123135.99000000002</v>
      </c>
    </row>
    <row r="32" spans="1:9" ht="15.75">
      <c r="A32" s="113" t="s">
        <v>9</v>
      </c>
      <c r="B32" s="104" t="s">
        <v>196</v>
      </c>
      <c r="C32" s="197" t="s">
        <v>195</v>
      </c>
      <c r="D32" s="200"/>
      <c r="E32" s="200"/>
      <c r="F32" s="200"/>
      <c r="G32" s="112"/>
      <c r="H32" s="110">
        <v>112290.52</v>
      </c>
      <c r="I32" s="110">
        <v>89458.920000000013</v>
      </c>
    </row>
    <row r="33" spans="1:9" ht="15.75">
      <c r="A33" s="113" t="s">
        <v>16</v>
      </c>
      <c r="B33" s="104" t="s">
        <v>194</v>
      </c>
      <c r="C33" s="197" t="s">
        <v>193</v>
      </c>
      <c r="D33" s="200"/>
      <c r="E33" s="200"/>
      <c r="F33" s="200"/>
      <c r="G33" s="112"/>
      <c r="H33" s="110">
        <v>1994.34</v>
      </c>
      <c r="I33" s="110">
        <v>1254.8399999999999</v>
      </c>
    </row>
    <row r="34" spans="1:9" ht="15.75">
      <c r="A34" s="113" t="s">
        <v>36</v>
      </c>
      <c r="B34" s="104" t="s">
        <v>192</v>
      </c>
      <c r="C34" s="197" t="s">
        <v>191</v>
      </c>
      <c r="D34" s="200"/>
      <c r="E34" s="200"/>
      <c r="F34" s="200"/>
      <c r="G34" s="112"/>
      <c r="H34" s="110">
        <v>21.73</v>
      </c>
      <c r="I34" s="110">
        <v>102.55</v>
      </c>
    </row>
    <row r="35" spans="1:9" ht="15.75">
      <c r="A35" s="113" t="s">
        <v>44</v>
      </c>
      <c r="B35" s="104" t="s">
        <v>190</v>
      </c>
      <c r="C35" s="199" t="s">
        <v>189</v>
      </c>
      <c r="D35" s="200"/>
      <c r="E35" s="200"/>
      <c r="F35" s="200"/>
      <c r="G35" s="112"/>
      <c r="H35" s="110">
        <v>161.5</v>
      </c>
      <c r="I35" s="110">
        <v>1600.22</v>
      </c>
    </row>
    <row r="36" spans="1:9" ht="15.75">
      <c r="A36" s="113" t="s">
        <v>55</v>
      </c>
      <c r="B36" s="104" t="s">
        <v>188</v>
      </c>
      <c r="C36" s="199" t="s">
        <v>187</v>
      </c>
      <c r="D36" s="200"/>
      <c r="E36" s="200"/>
      <c r="F36" s="200"/>
      <c r="G36" s="112"/>
      <c r="H36" s="110"/>
      <c r="I36" s="110"/>
    </row>
    <row r="37" spans="1:9" ht="15.75">
      <c r="A37" s="113" t="s">
        <v>186</v>
      </c>
      <c r="B37" s="104" t="s">
        <v>185</v>
      </c>
      <c r="C37" s="199" t="s">
        <v>184</v>
      </c>
      <c r="D37" s="200"/>
      <c r="E37" s="200"/>
      <c r="F37" s="200"/>
      <c r="G37" s="112"/>
      <c r="H37" s="110">
        <v>371.76</v>
      </c>
      <c r="I37" s="110">
        <v>566.07000000000005</v>
      </c>
    </row>
    <row r="38" spans="1:9" ht="15.75">
      <c r="A38" s="113" t="s">
        <v>183</v>
      </c>
      <c r="B38" s="104" t="s">
        <v>182</v>
      </c>
      <c r="C38" s="199" t="s">
        <v>181</v>
      </c>
      <c r="D38" s="200"/>
      <c r="E38" s="200"/>
      <c r="F38" s="200"/>
      <c r="G38" s="112"/>
      <c r="H38" s="110"/>
      <c r="I38" s="110">
        <v>26099.34</v>
      </c>
    </row>
    <row r="39" spans="1:9" ht="15.75">
      <c r="A39" s="113" t="s">
        <v>180</v>
      </c>
      <c r="B39" s="104" t="s">
        <v>179</v>
      </c>
      <c r="C39" s="197" t="s">
        <v>179</v>
      </c>
      <c r="D39" s="200"/>
      <c r="E39" s="200"/>
      <c r="F39" s="200"/>
      <c r="G39" s="112"/>
      <c r="H39" s="110"/>
      <c r="I39" s="110"/>
    </row>
    <row r="40" spans="1:9" ht="15.75">
      <c r="A40" s="113" t="s">
        <v>178</v>
      </c>
      <c r="B40" s="104" t="s">
        <v>177</v>
      </c>
      <c r="C40" s="199" t="s">
        <v>177</v>
      </c>
      <c r="D40" s="200"/>
      <c r="E40" s="200"/>
      <c r="F40" s="200"/>
      <c r="G40" s="112"/>
      <c r="H40" s="110">
        <v>256.58999999999997</v>
      </c>
      <c r="I40" s="110">
        <v>485.33</v>
      </c>
    </row>
    <row r="41" spans="1:9" ht="15.75" customHeight="1">
      <c r="A41" s="113" t="s">
        <v>176</v>
      </c>
      <c r="B41" s="104" t="s">
        <v>175</v>
      </c>
      <c r="C41" s="197" t="s">
        <v>174</v>
      </c>
      <c r="D41" s="201"/>
      <c r="E41" s="201"/>
      <c r="F41" s="201"/>
      <c r="G41" s="112"/>
      <c r="H41" s="110">
        <v>1615.62</v>
      </c>
      <c r="I41" s="110">
        <v>2512.6</v>
      </c>
    </row>
    <row r="42" spans="1:9" ht="15.75" customHeight="1">
      <c r="A42" s="113" t="s">
        <v>173</v>
      </c>
      <c r="B42" s="104" t="s">
        <v>172</v>
      </c>
      <c r="C42" s="197" t="s">
        <v>171</v>
      </c>
      <c r="D42" s="200"/>
      <c r="E42" s="200"/>
      <c r="F42" s="200"/>
      <c r="G42" s="112"/>
      <c r="H42" s="110"/>
      <c r="I42" s="110"/>
    </row>
    <row r="43" spans="1:9" ht="15.75">
      <c r="A43" s="113" t="s">
        <v>170</v>
      </c>
      <c r="B43" s="104" t="s">
        <v>169</v>
      </c>
      <c r="C43" s="197" t="s">
        <v>168</v>
      </c>
      <c r="D43" s="200"/>
      <c r="E43" s="200"/>
      <c r="F43" s="200"/>
      <c r="G43" s="112"/>
      <c r="H43" s="110"/>
      <c r="I43" s="110"/>
    </row>
    <row r="44" spans="1:9" ht="15.75">
      <c r="A44" s="113" t="s">
        <v>167</v>
      </c>
      <c r="B44" s="104" t="s">
        <v>166</v>
      </c>
      <c r="C44" s="197" t="s">
        <v>165</v>
      </c>
      <c r="D44" s="200"/>
      <c r="E44" s="200"/>
      <c r="F44" s="200"/>
      <c r="G44" s="112"/>
      <c r="H44" s="110">
        <v>724.5</v>
      </c>
      <c r="I44" s="110">
        <v>1056.1199999999999</v>
      </c>
    </row>
    <row r="45" spans="1:9" ht="15.75">
      <c r="A45" s="113" t="s">
        <v>164</v>
      </c>
      <c r="B45" s="104" t="s">
        <v>163</v>
      </c>
      <c r="C45" s="185" t="s">
        <v>162</v>
      </c>
      <c r="D45" s="186"/>
      <c r="E45" s="186"/>
      <c r="F45" s="187"/>
      <c r="G45" s="112"/>
      <c r="H45" s="110"/>
      <c r="I45" s="110"/>
    </row>
    <row r="46" spans="1:9" ht="15.75">
      <c r="A46" s="109" t="s">
        <v>47</v>
      </c>
      <c r="B46" s="108" t="s">
        <v>161</v>
      </c>
      <c r="C46" s="182" t="s">
        <v>161</v>
      </c>
      <c r="D46" s="183"/>
      <c r="E46" s="183"/>
      <c r="F46" s="184"/>
      <c r="G46" s="111"/>
      <c r="H46" s="106">
        <f>H21-H31</f>
        <v>0</v>
      </c>
      <c r="I46" s="106">
        <f>I21-I31</f>
        <v>0</v>
      </c>
    </row>
    <row r="47" spans="1:9" ht="15.75">
      <c r="A47" s="109" t="s">
        <v>58</v>
      </c>
      <c r="B47" s="109" t="s">
        <v>160</v>
      </c>
      <c r="C47" s="196" t="s">
        <v>160</v>
      </c>
      <c r="D47" s="183"/>
      <c r="E47" s="183"/>
      <c r="F47" s="184"/>
      <c r="G47" s="107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05" t="s">
        <v>159</v>
      </c>
      <c r="B48" s="104" t="s">
        <v>158</v>
      </c>
      <c r="C48" s="185" t="s">
        <v>157</v>
      </c>
      <c r="D48" s="186"/>
      <c r="E48" s="186"/>
      <c r="F48" s="187"/>
      <c r="G48" s="103"/>
      <c r="H48" s="102"/>
      <c r="I48" s="110"/>
    </row>
    <row r="49" spans="1:9" ht="15.75">
      <c r="A49" s="105" t="s">
        <v>16</v>
      </c>
      <c r="B49" s="104" t="s">
        <v>156</v>
      </c>
      <c r="C49" s="185" t="s">
        <v>156</v>
      </c>
      <c r="D49" s="186"/>
      <c r="E49" s="186"/>
      <c r="F49" s="187"/>
      <c r="G49" s="103"/>
      <c r="H49" s="110"/>
      <c r="I49" s="110"/>
    </row>
    <row r="50" spans="1:9" ht="15.75">
      <c r="A50" s="105" t="s">
        <v>155</v>
      </c>
      <c r="B50" s="104" t="s">
        <v>154</v>
      </c>
      <c r="C50" s="185" t="s">
        <v>153</v>
      </c>
      <c r="D50" s="186"/>
      <c r="E50" s="186"/>
      <c r="F50" s="187"/>
      <c r="G50" s="103"/>
      <c r="H50" s="110"/>
      <c r="I50" s="110"/>
    </row>
    <row r="51" spans="1:9" ht="15.75">
      <c r="A51" s="109" t="s">
        <v>63</v>
      </c>
      <c r="B51" s="108" t="s">
        <v>152</v>
      </c>
      <c r="C51" s="182" t="s">
        <v>152</v>
      </c>
      <c r="D51" s="183"/>
      <c r="E51" s="183"/>
      <c r="F51" s="184"/>
      <c r="G51" s="107"/>
      <c r="H51" s="110"/>
      <c r="I51" s="110"/>
    </row>
    <row r="52" spans="1:9" ht="30" customHeight="1">
      <c r="A52" s="109" t="s">
        <v>75</v>
      </c>
      <c r="B52" s="108" t="s">
        <v>151</v>
      </c>
      <c r="C52" s="192" t="s">
        <v>151</v>
      </c>
      <c r="D52" s="193"/>
      <c r="E52" s="193"/>
      <c r="F52" s="194"/>
      <c r="G52" s="107"/>
      <c r="H52" s="110"/>
      <c r="I52" s="110"/>
    </row>
    <row r="53" spans="1:9" ht="15.75">
      <c r="A53" s="109" t="s">
        <v>87</v>
      </c>
      <c r="B53" s="108" t="s">
        <v>150</v>
      </c>
      <c r="C53" s="182" t="s">
        <v>150</v>
      </c>
      <c r="D53" s="183"/>
      <c r="E53" s="183"/>
      <c r="F53" s="184"/>
      <c r="G53" s="107"/>
      <c r="H53" s="110"/>
      <c r="I53" s="110"/>
    </row>
    <row r="54" spans="1:9" ht="30" customHeight="1">
      <c r="A54" s="109" t="s">
        <v>149</v>
      </c>
      <c r="B54" s="109" t="s">
        <v>148</v>
      </c>
      <c r="C54" s="195" t="s">
        <v>148</v>
      </c>
      <c r="D54" s="193"/>
      <c r="E54" s="193"/>
      <c r="F54" s="194"/>
      <c r="G54" s="107"/>
      <c r="H54" s="106">
        <f>SUM(H46,H47,H51,H52,H53)</f>
        <v>0</v>
      </c>
      <c r="I54" s="106">
        <f>SUM(I46,I47,I51,I52,I53)</f>
        <v>0</v>
      </c>
    </row>
    <row r="55" spans="1:9" ht="15.75">
      <c r="A55" s="109" t="s">
        <v>9</v>
      </c>
      <c r="B55" s="109" t="s">
        <v>147</v>
      </c>
      <c r="C55" s="196" t="s">
        <v>147</v>
      </c>
      <c r="D55" s="183"/>
      <c r="E55" s="183"/>
      <c r="F55" s="184"/>
      <c r="G55" s="107"/>
      <c r="H55" s="110"/>
      <c r="I55" s="110"/>
    </row>
    <row r="56" spans="1:9" ht="15.75">
      <c r="A56" s="109" t="s">
        <v>146</v>
      </c>
      <c r="B56" s="108" t="s">
        <v>145</v>
      </c>
      <c r="C56" s="182" t="s">
        <v>145</v>
      </c>
      <c r="D56" s="183"/>
      <c r="E56" s="183"/>
      <c r="F56" s="184"/>
      <c r="G56" s="107"/>
      <c r="H56" s="106">
        <f>SUM(H54,H55)</f>
        <v>0</v>
      </c>
      <c r="I56" s="106">
        <f>SUM(I54,I55)</f>
        <v>0</v>
      </c>
    </row>
    <row r="57" spans="1:9" ht="15.75">
      <c r="A57" s="105" t="s">
        <v>9</v>
      </c>
      <c r="B57" s="104" t="s">
        <v>144</v>
      </c>
      <c r="C57" s="185" t="s">
        <v>144</v>
      </c>
      <c r="D57" s="186"/>
      <c r="E57" s="186"/>
      <c r="F57" s="187"/>
      <c r="G57" s="103"/>
      <c r="H57" s="102"/>
      <c r="I57" s="102"/>
    </row>
    <row r="58" spans="1:9" ht="15.75">
      <c r="A58" s="105" t="s">
        <v>16</v>
      </c>
      <c r="B58" s="104" t="s">
        <v>143</v>
      </c>
      <c r="C58" s="185" t="s">
        <v>143</v>
      </c>
      <c r="D58" s="186"/>
      <c r="E58" s="186"/>
      <c r="F58" s="187"/>
      <c r="G58" s="103"/>
      <c r="H58" s="102"/>
      <c r="I58" s="102"/>
    </row>
    <row r="59" spans="1:9">
      <c r="A59" s="101"/>
      <c r="B59" s="101"/>
      <c r="C59" s="101"/>
      <c r="D59" s="101"/>
    </row>
    <row r="60" spans="1:9" ht="15.75" customHeight="1">
      <c r="A60" s="189" t="s">
        <v>134</v>
      </c>
      <c r="B60" s="189"/>
      <c r="C60" s="189"/>
      <c r="D60" s="189"/>
      <c r="E60" s="189"/>
      <c r="F60" s="189"/>
      <c r="G60" s="100"/>
      <c r="H60" s="188" t="s">
        <v>135</v>
      </c>
      <c r="I60" s="188"/>
    </row>
    <row r="61" spans="1:9" s="95" customFormat="1" ht="18.75" customHeight="1">
      <c r="A61" s="180" t="s">
        <v>142</v>
      </c>
      <c r="B61" s="180"/>
      <c r="C61" s="180"/>
      <c r="D61" s="180"/>
      <c r="E61" s="180"/>
      <c r="F61" s="180"/>
      <c r="G61" s="96" t="s">
        <v>127</v>
      </c>
      <c r="H61" s="181" t="s">
        <v>110</v>
      </c>
      <c r="I61" s="181"/>
    </row>
    <row r="62" spans="1:9" s="95" customFormat="1" ht="10.5" customHeight="1">
      <c r="A62" s="99"/>
      <c r="B62" s="99"/>
      <c r="C62" s="99"/>
      <c r="D62" s="99"/>
      <c r="E62" s="99"/>
      <c r="F62" s="99"/>
      <c r="G62" s="99"/>
      <c r="H62" s="98"/>
      <c r="I62" s="98"/>
    </row>
    <row r="63" spans="1:9" s="95" customFormat="1" ht="15" customHeight="1">
      <c r="A63" s="190" t="s">
        <v>136</v>
      </c>
      <c r="B63" s="190"/>
      <c r="C63" s="190"/>
      <c r="D63" s="190"/>
      <c r="E63" s="190"/>
      <c r="F63" s="190"/>
      <c r="G63" s="97" t="s">
        <v>141</v>
      </c>
      <c r="H63" s="191" t="s">
        <v>140</v>
      </c>
      <c r="I63" s="191"/>
    </row>
    <row r="64" spans="1:9" s="95" customFormat="1" ht="12" customHeight="1">
      <c r="A64" s="180" t="s">
        <v>139</v>
      </c>
      <c r="B64" s="180"/>
      <c r="C64" s="180"/>
      <c r="D64" s="180"/>
      <c r="E64" s="180"/>
      <c r="F64" s="180"/>
      <c r="G64" s="96" t="s">
        <v>138</v>
      </c>
      <c r="H64" s="181" t="s">
        <v>110</v>
      </c>
      <c r="I64" s="181"/>
    </row>
    <row r="67" spans="1:9" ht="12.75" customHeight="1">
      <c r="A67" s="93"/>
      <c r="B67" s="93"/>
      <c r="C67" s="93"/>
      <c r="D67" s="93"/>
      <c r="E67" s="93"/>
      <c r="F67" s="93"/>
      <c r="G67" s="93"/>
      <c r="H67" s="94"/>
      <c r="I67" s="93"/>
    </row>
  </sheetData>
  <mergeCells count="62">
    <mergeCell ref="A17:I17"/>
    <mergeCell ref="C42:F42"/>
    <mergeCell ref="C43:F43"/>
    <mergeCell ref="C44:F44"/>
    <mergeCell ref="C38:F38"/>
    <mergeCell ref="C39:F39"/>
    <mergeCell ref="C22:F22"/>
    <mergeCell ref="A18:I18"/>
    <mergeCell ref="C32:F32"/>
    <mergeCell ref="C33:F33"/>
    <mergeCell ref="C34:F34"/>
    <mergeCell ref="C24:F24"/>
    <mergeCell ref="C25:F25"/>
    <mergeCell ref="C26:F26"/>
    <mergeCell ref="C27:F27"/>
    <mergeCell ref="A19:I19"/>
    <mergeCell ref="A14:I14"/>
    <mergeCell ref="A15:I1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48:F48"/>
    <mergeCell ref="C49:F49"/>
    <mergeCell ref="C50:F50"/>
    <mergeCell ref="C45:F45"/>
    <mergeCell ref="C46:F46"/>
    <mergeCell ref="C23:F23"/>
    <mergeCell ref="C20:F20"/>
    <mergeCell ref="C21:F21"/>
    <mergeCell ref="C28:F28"/>
    <mergeCell ref="A20:B20"/>
    <mergeCell ref="C29:F29"/>
    <mergeCell ref="C30:F30"/>
    <mergeCell ref="C31:F31"/>
    <mergeCell ref="C47:F47"/>
    <mergeCell ref="C35:F35"/>
    <mergeCell ref="C36:F36"/>
    <mergeCell ref="C37:F37"/>
    <mergeCell ref="C40:F40"/>
    <mergeCell ref="C41:F41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A63:F63"/>
    <mergeCell ref="H63:I63"/>
    <mergeCell ref="C52:F52"/>
    <mergeCell ref="C53:F53"/>
    <mergeCell ref="C54:F54"/>
    <mergeCell ref="C55:F55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5F4C-447B-4F50-8736-75E637980E46}">
  <dimension ref="A1:M29"/>
  <sheetViews>
    <sheetView showGridLines="0" zoomScaleNormal="80" zoomScaleSheetLayoutView="75" workbookViewId="0">
      <selection activeCell="B10" sqref="B10:B11"/>
    </sheetView>
  </sheetViews>
  <sheetFormatPr defaultRowHeight="15"/>
  <cols>
    <col min="1" max="1" width="6" style="124" customWidth="1"/>
    <col min="2" max="2" width="32.85546875" style="123" customWidth="1"/>
    <col min="3" max="10" width="15.7109375" style="123" customWidth="1"/>
    <col min="11" max="11" width="13.140625" style="123" customWidth="1"/>
    <col min="12" max="13" width="15.7109375" style="123" customWidth="1"/>
    <col min="14" max="16384" width="9.140625" style="123"/>
  </cols>
  <sheetData>
    <row r="1" spans="1:13">
      <c r="I1" s="140"/>
      <c r="J1" s="140"/>
      <c r="K1" s="140"/>
    </row>
    <row r="2" spans="1:13">
      <c r="I2" s="123" t="s">
        <v>259</v>
      </c>
    </row>
    <row r="3" spans="1:13">
      <c r="I3" s="123" t="s">
        <v>258</v>
      </c>
    </row>
    <row r="5" spans="1:13">
      <c r="A5" s="219" t="s">
        <v>257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8" spans="1:13">
      <c r="A8" s="219" t="s">
        <v>256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10" spans="1:13">
      <c r="A10" s="218" t="s">
        <v>2</v>
      </c>
      <c r="B10" s="218" t="s">
        <v>255</v>
      </c>
      <c r="C10" s="218" t="s">
        <v>254</v>
      </c>
      <c r="D10" s="218" t="s">
        <v>253</v>
      </c>
      <c r="E10" s="218"/>
      <c r="F10" s="218"/>
      <c r="G10" s="218"/>
      <c r="H10" s="218"/>
      <c r="I10" s="218"/>
      <c r="J10" s="221"/>
      <c r="K10" s="221"/>
      <c r="L10" s="218"/>
      <c r="M10" s="218" t="s">
        <v>252</v>
      </c>
    </row>
    <row r="11" spans="1:13" ht="123" customHeight="1">
      <c r="A11" s="218"/>
      <c r="B11" s="218"/>
      <c r="C11" s="218"/>
      <c r="D11" s="131" t="s">
        <v>251</v>
      </c>
      <c r="E11" s="131" t="s">
        <v>250</v>
      </c>
      <c r="F11" s="131" t="s">
        <v>249</v>
      </c>
      <c r="G11" s="131" t="s">
        <v>248</v>
      </c>
      <c r="H11" s="131" t="s">
        <v>247</v>
      </c>
      <c r="I11" s="139" t="s">
        <v>246</v>
      </c>
      <c r="J11" s="131" t="s">
        <v>245</v>
      </c>
      <c r="K11" s="131" t="s">
        <v>244</v>
      </c>
      <c r="L11" s="138" t="s">
        <v>243</v>
      </c>
      <c r="M11" s="218"/>
    </row>
    <row r="12" spans="1:13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7" t="s">
        <v>242</v>
      </c>
      <c r="L12" s="136">
        <v>12</v>
      </c>
      <c r="M12" s="136">
        <v>13</v>
      </c>
    </row>
    <row r="13" spans="1:13" ht="71.25">
      <c r="A13" s="131" t="s">
        <v>241</v>
      </c>
      <c r="B13" s="130" t="s">
        <v>240</v>
      </c>
      <c r="C13" s="132">
        <f t="shared" ref="C13:L13" si="0">SUM(C14:C15)</f>
        <v>45176.59</v>
      </c>
      <c r="D13" s="132">
        <f t="shared" si="0"/>
        <v>48100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-48425.56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ref="M13:M25" si="1">SUM(C13:L13)</f>
        <v>44851.03</v>
      </c>
    </row>
    <row r="14" spans="1:13" ht="15" customHeight="1">
      <c r="A14" s="135" t="s">
        <v>239</v>
      </c>
      <c r="B14" s="134" t="s">
        <v>226</v>
      </c>
      <c r="C14" s="133">
        <v>45176.59</v>
      </c>
      <c r="D14" s="133"/>
      <c r="E14" s="133"/>
      <c r="F14" s="133"/>
      <c r="G14" s="133"/>
      <c r="H14" s="133"/>
      <c r="I14" s="133">
        <v>-325.56</v>
      </c>
      <c r="J14" s="133"/>
      <c r="K14" s="133"/>
      <c r="L14" s="133"/>
      <c r="M14" s="132">
        <f t="shared" si="1"/>
        <v>44851.03</v>
      </c>
    </row>
    <row r="15" spans="1:13" ht="15" customHeight="1">
      <c r="A15" s="135" t="s">
        <v>238</v>
      </c>
      <c r="B15" s="134" t="s">
        <v>224</v>
      </c>
      <c r="C15" s="133"/>
      <c r="D15" s="133">
        <v>48100</v>
      </c>
      <c r="E15" s="133"/>
      <c r="F15" s="133"/>
      <c r="G15" s="133"/>
      <c r="H15" s="133"/>
      <c r="I15" s="133">
        <v>-48100</v>
      </c>
      <c r="J15" s="133"/>
      <c r="K15" s="133"/>
      <c r="L15" s="133"/>
      <c r="M15" s="132">
        <f t="shared" si="1"/>
        <v>0</v>
      </c>
    </row>
    <row r="16" spans="1:13" ht="74.25" customHeight="1">
      <c r="A16" s="131" t="s">
        <v>237</v>
      </c>
      <c r="B16" s="130" t="s">
        <v>236</v>
      </c>
      <c r="C16" s="132">
        <f t="shared" ref="C16:L16" si="2">SUM(C17:C18)</f>
        <v>41618.68</v>
      </c>
      <c r="D16" s="132">
        <f t="shared" si="2"/>
        <v>54070.47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-55712.07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1"/>
        <v>39977.079999999994</v>
      </c>
    </row>
    <row r="17" spans="1:13" ht="15" customHeight="1">
      <c r="A17" s="135" t="s">
        <v>235</v>
      </c>
      <c r="B17" s="134" t="s">
        <v>226</v>
      </c>
      <c r="C17" s="133">
        <v>41618.68</v>
      </c>
      <c r="D17" s="133">
        <v>235.89</v>
      </c>
      <c r="E17" s="133"/>
      <c r="F17" s="133"/>
      <c r="G17" s="133"/>
      <c r="H17" s="133"/>
      <c r="I17" s="133">
        <v>-1877.4899999999998</v>
      </c>
      <c r="J17" s="133"/>
      <c r="K17" s="133"/>
      <c r="L17" s="133"/>
      <c r="M17" s="132">
        <f t="shared" si="1"/>
        <v>39977.08</v>
      </c>
    </row>
    <row r="18" spans="1:13" ht="15" customHeight="1">
      <c r="A18" s="135" t="s">
        <v>234</v>
      </c>
      <c r="B18" s="134" t="s">
        <v>224</v>
      </c>
      <c r="C18" s="133"/>
      <c r="D18" s="133">
        <v>53834.58</v>
      </c>
      <c r="E18" s="133"/>
      <c r="F18" s="133"/>
      <c r="G18" s="133"/>
      <c r="H18" s="133"/>
      <c r="I18" s="133">
        <v>-53834.58</v>
      </c>
      <c r="J18" s="133"/>
      <c r="K18" s="133"/>
      <c r="L18" s="133"/>
      <c r="M18" s="132">
        <f t="shared" si="1"/>
        <v>0</v>
      </c>
    </row>
    <row r="19" spans="1:13" ht="114.75" customHeight="1">
      <c r="A19" s="131" t="s">
        <v>233</v>
      </c>
      <c r="B19" s="130" t="s">
        <v>232</v>
      </c>
      <c r="C19" s="132">
        <f t="shared" ref="C19:L19" si="3">SUM(C20:C21)</f>
        <v>3774.51</v>
      </c>
      <c r="D19" s="132">
        <f t="shared" si="3"/>
        <v>0</v>
      </c>
      <c r="E19" s="132">
        <f t="shared" si="3"/>
        <v>0</v>
      </c>
      <c r="F19" s="132">
        <f t="shared" si="3"/>
        <v>20.7</v>
      </c>
      <c r="G19" s="132">
        <f t="shared" si="3"/>
        <v>0</v>
      </c>
      <c r="H19" s="132">
        <f t="shared" si="3"/>
        <v>0</v>
      </c>
      <c r="I19" s="132">
        <f t="shared" si="3"/>
        <v>-47.879999999999995</v>
      </c>
      <c r="J19" s="132">
        <f t="shared" si="3"/>
        <v>0</v>
      </c>
      <c r="K19" s="132">
        <f t="shared" si="3"/>
        <v>0</v>
      </c>
      <c r="L19" s="132">
        <f t="shared" si="3"/>
        <v>0</v>
      </c>
      <c r="M19" s="132">
        <f t="shared" si="1"/>
        <v>3747.33</v>
      </c>
    </row>
    <row r="20" spans="1:13" ht="15" customHeight="1">
      <c r="A20" s="135" t="s">
        <v>231</v>
      </c>
      <c r="B20" s="134" t="s">
        <v>226</v>
      </c>
      <c r="C20" s="133">
        <v>3774.51</v>
      </c>
      <c r="D20" s="133"/>
      <c r="E20" s="133"/>
      <c r="F20" s="133">
        <v>20.7</v>
      </c>
      <c r="G20" s="133"/>
      <c r="H20" s="133"/>
      <c r="I20" s="133">
        <v>-47.879999999999995</v>
      </c>
      <c r="J20" s="133"/>
      <c r="K20" s="133"/>
      <c r="L20" s="133"/>
      <c r="M20" s="132">
        <f t="shared" si="1"/>
        <v>3747.33</v>
      </c>
    </row>
    <row r="21" spans="1:13" ht="15" customHeight="1">
      <c r="A21" s="135" t="s">
        <v>230</v>
      </c>
      <c r="B21" s="134" t="s">
        <v>224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2">
        <f t="shared" si="1"/>
        <v>0</v>
      </c>
    </row>
    <row r="22" spans="1:13" ht="15" customHeight="1">
      <c r="A22" s="131" t="s">
        <v>229</v>
      </c>
      <c r="B22" s="130" t="s">
        <v>228</v>
      </c>
      <c r="C22" s="132">
        <f t="shared" ref="C22:L22" si="4">SUM(C23:C24)</f>
        <v>0</v>
      </c>
      <c r="D22" s="132">
        <f t="shared" si="4"/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>
        <f t="shared" si="4"/>
        <v>0</v>
      </c>
      <c r="L22" s="132">
        <f t="shared" si="4"/>
        <v>0</v>
      </c>
      <c r="M22" s="132">
        <f t="shared" si="1"/>
        <v>0</v>
      </c>
    </row>
    <row r="23" spans="1:13" ht="15" customHeight="1">
      <c r="A23" s="135" t="s">
        <v>227</v>
      </c>
      <c r="B23" s="134" t="s">
        <v>226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2">
        <f t="shared" si="1"/>
        <v>0</v>
      </c>
    </row>
    <row r="24" spans="1:13" ht="15" customHeight="1">
      <c r="A24" s="135" t="s">
        <v>225</v>
      </c>
      <c r="B24" s="134" t="s">
        <v>224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2">
        <f t="shared" si="1"/>
        <v>0</v>
      </c>
    </row>
    <row r="25" spans="1:13" ht="15" customHeight="1">
      <c r="A25" s="131" t="s">
        <v>223</v>
      </c>
      <c r="B25" s="130" t="s">
        <v>222</v>
      </c>
      <c r="C25" s="129">
        <f t="shared" ref="C25:L25" si="5">SUM(C13,C16,C19,C22)</f>
        <v>90569.779999999984</v>
      </c>
      <c r="D25" s="129">
        <f t="shared" si="5"/>
        <v>102170.47</v>
      </c>
      <c r="E25" s="129">
        <f t="shared" si="5"/>
        <v>0</v>
      </c>
      <c r="F25" s="129">
        <f t="shared" si="5"/>
        <v>20.7</v>
      </c>
      <c r="G25" s="129">
        <f t="shared" si="5"/>
        <v>0</v>
      </c>
      <c r="H25" s="129">
        <f t="shared" si="5"/>
        <v>0</v>
      </c>
      <c r="I25" s="129">
        <f t="shared" si="5"/>
        <v>-104185.51000000001</v>
      </c>
      <c r="J25" s="129">
        <f t="shared" si="5"/>
        <v>0</v>
      </c>
      <c r="K25" s="129">
        <f t="shared" si="5"/>
        <v>0</v>
      </c>
      <c r="L25" s="129">
        <f t="shared" si="5"/>
        <v>0</v>
      </c>
      <c r="M25" s="129">
        <f t="shared" si="1"/>
        <v>88575.44</v>
      </c>
    </row>
    <row r="26" spans="1:13">
      <c r="A26" s="128" t="s">
        <v>221</v>
      </c>
    </row>
    <row r="27" spans="1:13" s="125" customFormat="1" ht="15" customHeight="1">
      <c r="A27" s="127"/>
      <c r="B27" s="127"/>
      <c r="C27" s="127"/>
      <c r="D27" s="127"/>
      <c r="E27" s="127"/>
    </row>
    <row r="28" spans="1:13" s="125" customFormat="1" ht="15" customHeight="1">
      <c r="A28" s="127"/>
      <c r="B28" s="127"/>
      <c r="C28" s="127"/>
      <c r="D28" s="127"/>
      <c r="E28" s="127"/>
    </row>
    <row r="29" spans="1:13" s="125" customFormat="1" ht="12.7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2020-07-16T10:34:09Z</cp:lastPrinted>
  <dcterms:created xsi:type="dcterms:W3CDTF">2009-07-20T14:30:53Z</dcterms:created>
  <dcterms:modified xsi:type="dcterms:W3CDTF">2020-10-15T08:44:42Z</dcterms:modified>
</cp:coreProperties>
</file>