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PT\2020 m\I ketv\"/>
    </mc:Choice>
  </mc:AlternateContent>
  <xr:revisionPtr revIDLastSave="0" documentId="13_ncr:1_{5AE127C2-EA00-4C29-8DDF-46B0F7979B5F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FBA" sheetId="4" r:id="rId1"/>
    <sheet name="VRA" sheetId="5" r:id="rId2"/>
    <sheet name="FS pagal šaltinius" sheetId="6" r:id="rId3"/>
  </sheets>
  <definedNames>
    <definedName name="_xlnm.Print_Titles" localSheetId="0">FBA!$19:$19</definedName>
    <definedName name="_xlnm.Print_Titles" localSheetId="2">'FS pagal šaltinius'!$10:$12</definedName>
    <definedName name="_xlnm.Print_Titles" localSheetId="1">VRA!$20:$20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2" i="4" l="1"/>
  <c r="G27" i="4"/>
  <c r="C13" i="6" l="1"/>
  <c r="D13" i="6"/>
  <c r="E13" i="6"/>
  <c r="F13" i="6"/>
  <c r="F25" i="6" s="1"/>
  <c r="G13" i="6"/>
  <c r="H13" i="6"/>
  <c r="I13" i="6"/>
  <c r="J13" i="6"/>
  <c r="J25" i="6" s="1"/>
  <c r="K13" i="6"/>
  <c r="L13" i="6"/>
  <c r="M14" i="6"/>
  <c r="M15" i="6"/>
  <c r="C16" i="6"/>
  <c r="D16" i="6"/>
  <c r="E16" i="6"/>
  <c r="F16" i="6"/>
  <c r="G16" i="6"/>
  <c r="H16" i="6"/>
  <c r="I16" i="6"/>
  <c r="J16" i="6"/>
  <c r="K16" i="6"/>
  <c r="L16" i="6"/>
  <c r="M17" i="6"/>
  <c r="M18" i="6"/>
  <c r="C19" i="6"/>
  <c r="D19" i="6"/>
  <c r="E19" i="6"/>
  <c r="F19" i="6"/>
  <c r="G19" i="6"/>
  <c r="H19" i="6"/>
  <c r="I19" i="6"/>
  <c r="J19" i="6"/>
  <c r="K19" i="6"/>
  <c r="L19" i="6"/>
  <c r="M20" i="6"/>
  <c r="M21" i="6"/>
  <c r="C22" i="6"/>
  <c r="D22" i="6"/>
  <c r="E22" i="6"/>
  <c r="F22" i="6"/>
  <c r="M22" i="6" s="1"/>
  <c r="G22" i="6"/>
  <c r="H22" i="6"/>
  <c r="I22" i="6"/>
  <c r="J22" i="6"/>
  <c r="K22" i="6"/>
  <c r="L22" i="6"/>
  <c r="M23" i="6"/>
  <c r="M24" i="6"/>
  <c r="D25" i="6"/>
  <c r="H25" i="6"/>
  <c r="L25" i="6"/>
  <c r="I25" i="6" l="1"/>
  <c r="M19" i="6"/>
  <c r="M13" i="6"/>
  <c r="E25" i="6"/>
  <c r="M25" i="6" s="1"/>
  <c r="K25" i="6"/>
  <c r="G25" i="6"/>
  <c r="C25" i="6"/>
  <c r="M16" i="6"/>
  <c r="H22" i="5"/>
  <c r="H28" i="5"/>
  <c r="I28" i="5"/>
  <c r="H31" i="5"/>
  <c r="I31" i="5"/>
  <c r="H47" i="5"/>
  <c r="I47" i="5"/>
  <c r="I21" i="5" l="1"/>
  <c r="I46" i="5" s="1"/>
  <c r="I54" i="5" s="1"/>
  <c r="I56" i="5" s="1"/>
  <c r="H21" i="5"/>
  <c r="H46" i="5" s="1"/>
  <c r="H54" i="5" s="1"/>
  <c r="H56" i="5" s="1"/>
  <c r="G49" i="4"/>
  <c r="G21" i="4"/>
  <c r="G20" i="4"/>
  <c r="F21" i="4"/>
  <c r="F27" i="4"/>
  <c r="F42" i="4"/>
  <c r="F49" i="4"/>
  <c r="G59" i="4"/>
  <c r="G65" i="4"/>
  <c r="G75" i="4"/>
  <c r="G69" i="4" s="1"/>
  <c r="G86" i="4"/>
  <c r="G90" i="4"/>
  <c r="F59" i="4"/>
  <c r="F65" i="4"/>
  <c r="F75" i="4"/>
  <c r="F69" i="4" s="1"/>
  <c r="F64" i="4" s="1"/>
  <c r="F86" i="4"/>
  <c r="F90" i="4"/>
  <c r="F84" i="4" s="1"/>
  <c r="G41" i="4" l="1"/>
  <c r="G58" i="4" s="1"/>
  <c r="G84" i="4"/>
  <c r="F41" i="4"/>
  <c r="F20" i="4"/>
  <c r="F58" i="4" s="1"/>
  <c r="F94" i="4"/>
  <c r="G64" i="4"/>
  <c r="G94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ketvirtas</author>
  </authors>
  <commentList>
    <comment ref="F39" authorId="0" shapeId="0" xr:uid="{00000000-0006-0000-0000-000001000000}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 shapeId="0" xr:uid="{00000000-0006-0000-0000-000002000000}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 shapeId="0" xr:uid="{00000000-0006-0000-0000-000003000000}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 shapeId="0" xr:uid="{00000000-0006-0000-0000-000004000000}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 shapeId="0" xr:uid="{00000000-0006-0000-0000-000005000000}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 shapeId="0" xr:uid="{00000000-0006-0000-0000-000006000000}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  <comment ref="F81" authorId="0" shapeId="0" xr:uid="{00000000-0006-0000-0000-000007000000}">
      <text>
        <r>
          <rPr>
            <sz val="9"/>
            <color indexed="81"/>
            <rFont val="Tahoma"/>
            <family val="2"/>
            <charset val="186"/>
          </rPr>
          <t>#02_1_G81#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ketvirtas</author>
  </authors>
  <commentList>
    <comment ref="H23" authorId="0" shapeId="0" xr:uid="{00000000-0006-0000-0000-000001000000}">
      <text>
        <r>
          <rPr>
            <sz val="9"/>
            <color indexed="81"/>
            <rFont val="Tahoma"/>
            <charset val="1"/>
          </rPr>
          <t xml:space="preserve">#03_2_I23#
</t>
        </r>
      </text>
    </comment>
    <comment ref="H24" authorId="0" shapeId="0" xr:uid="{00000000-0006-0000-0000-000002000000}">
      <text>
        <r>
          <rPr>
            <sz val="9"/>
            <color indexed="81"/>
            <rFont val="Tahoma"/>
            <charset val="1"/>
          </rPr>
          <t xml:space="preserve">#03_2_I24#
</t>
        </r>
      </text>
    </comment>
    <comment ref="H25" authorId="0" shapeId="0" xr:uid="{00000000-0006-0000-0000-000003000000}">
      <text>
        <r>
          <rPr>
            <sz val="9"/>
            <color indexed="81"/>
            <rFont val="Tahoma"/>
            <family val="2"/>
            <charset val="186"/>
          </rPr>
          <t>#03_2_I25#</t>
        </r>
      </text>
    </comment>
    <comment ref="H26" authorId="0" shapeId="0" xr:uid="{00000000-0006-0000-0000-000004000000}">
      <text>
        <r>
          <rPr>
            <sz val="9"/>
            <color indexed="81"/>
            <rFont val="Tahoma"/>
            <charset val="1"/>
          </rPr>
          <t>#03_2_I26#</t>
        </r>
      </text>
    </comment>
    <comment ref="H32" authorId="0" shapeId="0" xr:uid="{00000000-0006-0000-0000-000005000000}">
      <text>
        <r>
          <rPr>
            <sz val="9"/>
            <color indexed="81"/>
            <rFont val="Tahoma"/>
            <charset val="1"/>
          </rPr>
          <t>#03_2_I32#</t>
        </r>
      </text>
    </comment>
    <comment ref="H33" authorId="0" shapeId="0" xr:uid="{00000000-0006-0000-0000-000006000000}">
      <text>
        <r>
          <rPr>
            <sz val="9"/>
            <color indexed="81"/>
            <rFont val="Tahoma"/>
            <charset val="1"/>
          </rPr>
          <t>#03_2_I33#</t>
        </r>
      </text>
    </comment>
    <comment ref="H34" authorId="0" shapeId="0" xr:uid="{00000000-0006-0000-0000-000007000000}">
      <text>
        <r>
          <rPr>
            <sz val="9"/>
            <color indexed="81"/>
            <rFont val="Tahoma"/>
            <charset val="1"/>
          </rPr>
          <t>#03_2_I34#</t>
        </r>
      </text>
    </comment>
    <comment ref="H35" authorId="0" shapeId="0" xr:uid="{00000000-0006-0000-0000-000008000000}">
      <text>
        <r>
          <rPr>
            <sz val="9"/>
            <color indexed="81"/>
            <rFont val="Tahoma"/>
            <charset val="1"/>
          </rPr>
          <t>#03_2_I35#</t>
        </r>
      </text>
    </comment>
    <comment ref="H36" authorId="0" shapeId="0" xr:uid="{00000000-0006-0000-0000-000009000000}">
      <text>
        <r>
          <rPr>
            <sz val="9"/>
            <color indexed="81"/>
            <rFont val="Tahoma"/>
            <charset val="1"/>
          </rPr>
          <t>#03_2_I36#</t>
        </r>
      </text>
    </comment>
    <comment ref="H37" authorId="0" shapeId="0" xr:uid="{00000000-0006-0000-0000-00000A000000}">
      <text>
        <r>
          <rPr>
            <sz val="9"/>
            <color indexed="81"/>
            <rFont val="Tahoma"/>
            <charset val="1"/>
          </rPr>
          <t>#03_2_I37#</t>
        </r>
      </text>
    </comment>
    <comment ref="H38" authorId="0" shapeId="0" xr:uid="{00000000-0006-0000-0000-00000B000000}">
      <text>
        <r>
          <rPr>
            <sz val="9"/>
            <color indexed="81"/>
            <rFont val="Tahoma"/>
            <charset val="1"/>
          </rPr>
          <t>#03_2_I38#</t>
        </r>
      </text>
    </comment>
    <comment ref="H39" authorId="0" shapeId="0" xr:uid="{00000000-0006-0000-0000-00000C000000}">
      <text>
        <r>
          <rPr>
            <sz val="9"/>
            <color indexed="81"/>
            <rFont val="Tahoma"/>
            <charset val="1"/>
          </rPr>
          <t>#03_2_I39#</t>
        </r>
      </text>
    </comment>
    <comment ref="H40" authorId="0" shapeId="0" xr:uid="{00000000-0006-0000-0000-00000D000000}">
      <text>
        <r>
          <rPr>
            <sz val="9"/>
            <color indexed="81"/>
            <rFont val="Tahoma"/>
            <charset val="1"/>
          </rPr>
          <t>#03_2_I40#</t>
        </r>
      </text>
    </comment>
    <comment ref="H41" authorId="0" shapeId="0" xr:uid="{00000000-0006-0000-0000-00000E000000}">
      <text>
        <r>
          <rPr>
            <sz val="9"/>
            <color indexed="81"/>
            <rFont val="Tahoma"/>
            <charset val="1"/>
          </rPr>
          <t>#03_2_I41#</t>
        </r>
      </text>
    </comment>
    <comment ref="H42" authorId="0" shapeId="0" xr:uid="{00000000-0006-0000-0000-00000F000000}">
      <text>
        <r>
          <rPr>
            <sz val="9"/>
            <color indexed="81"/>
            <rFont val="Tahoma"/>
            <charset val="1"/>
          </rPr>
          <t>#03_2_I42#</t>
        </r>
      </text>
    </comment>
    <comment ref="H43" authorId="0" shapeId="0" xr:uid="{00000000-0006-0000-0000-000010000000}">
      <text>
        <r>
          <rPr>
            <sz val="9"/>
            <color indexed="81"/>
            <rFont val="Tahoma"/>
            <charset val="1"/>
          </rPr>
          <t>#03_2_I43#</t>
        </r>
      </text>
    </comment>
    <comment ref="H44" authorId="0" shapeId="0" xr:uid="{00000000-0006-0000-0000-000011000000}">
      <text>
        <r>
          <rPr>
            <sz val="9"/>
            <color indexed="81"/>
            <rFont val="Tahoma"/>
            <charset val="1"/>
          </rPr>
          <t>#03_2_I44#</t>
        </r>
      </text>
    </comment>
    <comment ref="H45" authorId="0" shapeId="0" xr:uid="{00000000-0006-0000-0000-000012000000}">
      <text>
        <r>
          <rPr>
            <sz val="9"/>
            <color indexed="81"/>
            <rFont val="Tahoma"/>
            <charset val="1"/>
          </rPr>
          <t>#03_2_I45#</t>
        </r>
      </text>
    </comment>
    <comment ref="H53" authorId="0" shapeId="0" xr:uid="{00000000-0006-0000-0000-000013000000}">
      <text>
        <r>
          <rPr>
            <sz val="9"/>
            <color indexed="81"/>
            <rFont val="Tahoma"/>
            <charset val="1"/>
          </rPr>
          <t>#03_2_I53#</t>
        </r>
      </text>
    </comment>
    <comment ref="H55" authorId="0" shapeId="0" xr:uid="{00000000-0006-0000-0000-000014000000}">
      <text>
        <r>
          <rPr>
            <sz val="9"/>
            <color indexed="81"/>
            <rFont val="Tahoma"/>
            <charset val="1"/>
          </rPr>
          <t>#03_2_I55#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antras</author>
  </authors>
  <commentList>
    <comment ref="C14" authorId="0" shapeId="0" xr:uid="{00000000-0006-0000-0000-000001000000}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4" authorId="0" shapeId="0" xr:uid="{00000000-0006-0000-0000-000002000000}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4" authorId="0" shapeId="0" xr:uid="{00000000-0006-0000-0000-000003000000}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4" authorId="0" shapeId="0" xr:uid="{00000000-0006-0000-0000-000004000000}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4" authorId="0" shapeId="0" xr:uid="{00000000-0006-0000-0000-000005000000}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4" authorId="0" shapeId="0" xr:uid="{00000000-0006-0000-0000-000006000000}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4" authorId="0" shapeId="0" xr:uid="{00000000-0006-0000-0000-000007000000}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4" authorId="0" shapeId="0" xr:uid="{00000000-0006-0000-0000-000008000000}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4" authorId="0" shapeId="0" xr:uid="{00000000-0006-0000-0000-000009000000}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4" authorId="0" shapeId="0" xr:uid="{00000000-0006-0000-0000-00000A000000}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5" authorId="0" shapeId="0" xr:uid="{00000000-0006-0000-0000-00000B000000}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15" authorId="0" shapeId="0" xr:uid="{00000000-0006-0000-0000-00000C000000}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15" authorId="0" shapeId="0" xr:uid="{00000000-0006-0000-0000-00000D000000}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15" authorId="0" shapeId="0" xr:uid="{00000000-0006-0000-0000-00000E000000}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15" authorId="0" shapeId="0" xr:uid="{00000000-0006-0000-0000-00000F000000}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15" authorId="0" shapeId="0" xr:uid="{00000000-0006-0000-0000-000010000000}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15" authorId="0" shapeId="0" xr:uid="{00000000-0006-0000-0000-000011000000}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15" authorId="0" shapeId="0" xr:uid="{00000000-0006-0000-0000-000012000000}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15" authorId="0" shapeId="0" xr:uid="{00000000-0006-0000-0000-000013000000}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15" authorId="0" shapeId="0" xr:uid="{00000000-0006-0000-0000-000014000000}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17" authorId="0" shapeId="0" xr:uid="{00000000-0006-0000-0000-000015000000}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17" authorId="0" shapeId="0" xr:uid="{00000000-0006-0000-0000-000016000000}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17" authorId="0" shapeId="0" xr:uid="{00000000-0006-0000-0000-000017000000}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17" authorId="0" shapeId="0" xr:uid="{00000000-0006-0000-0000-000018000000}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17" authorId="0" shapeId="0" xr:uid="{00000000-0006-0000-0000-000019000000}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17" authorId="0" shapeId="0" xr:uid="{00000000-0006-0000-0000-00001A000000}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17" authorId="0" shapeId="0" xr:uid="{00000000-0006-0000-0000-00001B000000}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17" authorId="0" shapeId="0" xr:uid="{00000000-0006-0000-0000-00001C000000}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17" authorId="0" shapeId="0" xr:uid="{00000000-0006-0000-0000-00001D000000}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17" authorId="0" shapeId="0" xr:uid="{00000000-0006-0000-0000-00001E000000}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18" authorId="0" shapeId="0" xr:uid="{00000000-0006-0000-0000-00001F000000}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18" authorId="0" shapeId="0" xr:uid="{00000000-0006-0000-0000-000020000000}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18" authorId="0" shapeId="0" xr:uid="{00000000-0006-0000-0000-000021000000}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18" authorId="0" shapeId="0" xr:uid="{00000000-0006-0000-0000-000022000000}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18" authorId="0" shapeId="0" xr:uid="{00000000-0006-0000-0000-000023000000}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18" authorId="0" shapeId="0" xr:uid="{00000000-0006-0000-0000-000024000000}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18" authorId="0" shapeId="0" xr:uid="{00000000-0006-0000-0000-000025000000}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18" authorId="0" shapeId="0" xr:uid="{00000000-0006-0000-0000-000026000000}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18" authorId="0" shapeId="0" xr:uid="{00000000-0006-0000-0000-000027000000}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18" authorId="0" shapeId="0" xr:uid="{00000000-0006-0000-0000-000028000000}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20" authorId="0" shapeId="0" xr:uid="{00000000-0006-0000-0000-000029000000}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20" authorId="0" shapeId="0" xr:uid="{00000000-0006-0000-0000-00002A000000}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20" authorId="0" shapeId="0" xr:uid="{00000000-0006-0000-0000-00002B000000}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20" authorId="0" shapeId="0" xr:uid="{00000000-0006-0000-0000-00002C000000}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20" authorId="0" shapeId="0" xr:uid="{00000000-0006-0000-0000-00002D000000}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20" authorId="0" shapeId="0" xr:uid="{00000000-0006-0000-0000-00002E000000}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20" authorId="0" shapeId="0" xr:uid="{00000000-0006-0000-0000-00002F000000}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20" authorId="0" shapeId="0" xr:uid="{00000000-0006-0000-0000-000030000000}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20" authorId="0" shapeId="0" xr:uid="{00000000-0006-0000-0000-000031000000}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20" authorId="0" shapeId="0" xr:uid="{00000000-0006-0000-0000-000032000000}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21" authorId="0" shapeId="0" xr:uid="{00000000-0006-0000-0000-000033000000}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21" authorId="0" shapeId="0" xr:uid="{00000000-0006-0000-0000-000034000000}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21" authorId="0" shapeId="0" xr:uid="{00000000-0006-0000-0000-000035000000}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21" authorId="0" shapeId="0" xr:uid="{00000000-0006-0000-0000-000036000000}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21" authorId="0" shapeId="0" xr:uid="{00000000-0006-0000-0000-000037000000}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21" authorId="0" shapeId="0" xr:uid="{00000000-0006-0000-0000-000038000000}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21" authorId="0" shapeId="0" xr:uid="{00000000-0006-0000-0000-000039000000}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21" authorId="0" shapeId="0" xr:uid="{00000000-0006-0000-0000-00003A000000}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21" authorId="0" shapeId="0" xr:uid="{00000000-0006-0000-0000-00003B000000}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21" authorId="0" shapeId="0" xr:uid="{00000000-0006-0000-0000-00003C000000}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23" authorId="0" shapeId="0" xr:uid="{00000000-0006-0000-0000-00003D000000}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23" authorId="0" shapeId="0" xr:uid="{00000000-0006-0000-0000-00003E000000}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23" authorId="0" shapeId="0" xr:uid="{00000000-0006-0000-0000-00003F000000}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23" authorId="0" shapeId="0" xr:uid="{00000000-0006-0000-0000-000040000000}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23" authorId="0" shapeId="0" xr:uid="{00000000-0006-0000-0000-000041000000}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23" authorId="0" shapeId="0" xr:uid="{00000000-0006-0000-0000-000042000000}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23" authorId="0" shapeId="0" xr:uid="{00000000-0006-0000-0000-000043000000}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23" authorId="0" shapeId="0" xr:uid="{00000000-0006-0000-0000-000044000000}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23" authorId="0" shapeId="0" xr:uid="{00000000-0006-0000-0000-000045000000}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23" authorId="0" shapeId="0" xr:uid="{00000000-0006-0000-0000-000046000000}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24" authorId="0" shapeId="0" xr:uid="{00000000-0006-0000-0000-000047000000}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24" authorId="0" shapeId="0" xr:uid="{00000000-0006-0000-0000-000048000000}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24" authorId="0" shapeId="0" xr:uid="{00000000-0006-0000-0000-000049000000}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24" authorId="0" shapeId="0" xr:uid="{00000000-0006-0000-0000-00004A000000}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24" authorId="0" shapeId="0" xr:uid="{00000000-0006-0000-0000-00004B000000}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24" authorId="0" shapeId="0" xr:uid="{00000000-0006-0000-0000-00004C000000}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24" authorId="0" shapeId="0" xr:uid="{00000000-0006-0000-0000-00004D000000}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24" authorId="0" shapeId="0" xr:uid="{00000000-0006-0000-0000-00004E000000}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24" authorId="0" shapeId="0" xr:uid="{00000000-0006-0000-0000-00004F000000}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24" authorId="0" shapeId="0" xr:uid="{00000000-0006-0000-0000-000050000000}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<sst xmlns="http://schemas.openxmlformats.org/spreadsheetml/2006/main" count="366" uniqueCount="269">
  <si>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</si>
  <si>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</si>
  <si>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</si>
  <si>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</si>
  <si>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</si>
  <si>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</si>
  <si>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</si>
  <si>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</si>
  <si>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</si>
  <si>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</si>
  <si>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</si>
  <si>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</si>
  <si>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</si>
  <si>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</si>
  <si>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</si>
  <si>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</si>
  <si>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</si>
  <si>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</si>
  <si>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</si>
  <si>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</si>
  <si>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</si>
  <si>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</si>
  <si>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</si>
  <si>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</si>
  <si>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</si>
  <si>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</si>
  <si>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</si>
  <si>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</si>
  <si>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</si>
  <si>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</si>
  <si>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</si>
  <si>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</si>
  <si>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</si>
  <si>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</si>
  <si>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</si>
  <si>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</si>
  <si>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</si>
  <si>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</si>
  <si>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</si>
  <si>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</si>
  <si>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</si>
  <si>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</si>
  <si>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</si>
  <si>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</si>
  <si>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</si>
  <si>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</si>
  <si>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</si>
  <si>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</si>
  <si>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</si>
  <si>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</si>
  <si>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</si>
  <si>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</si>
  <si>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</si>
  <si>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</si>
  <si>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</si>
  <si>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</si>
  <si>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</si>
  <si>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</si>
  <si>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</si>
  <si>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</si>
  <si>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</si>
  <si>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</si>
  <si>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</si>
  <si>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</si>
  <si>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</si>
  <si>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</si>
  <si>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</si>
  <si>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</si>
  <si>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</si>
  <si>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</si>
  <si>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</si>
  <si>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</si>
  <si>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</si>
  <si>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</si>
  <si>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</si>
  <si>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</si>
  <si>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</si>
  <si>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</si>
  <si>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</si>
  <si>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</si>
  <si>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</si>
  <si>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</si>
  <si>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</si>
  <si>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</si>
  <si>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</si>
  <si>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</si>
  <si>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</si>
  <si>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</si>
  <si>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</si>
  <si>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</si>
  <si>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</si>
  <si>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</si>
  <si>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</si>
  <si>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</si>
  <si>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</si>
  <si>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</si>
  <si>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</si>
  <si>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</si>
  <si>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</si>
  <si>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</si>
  <si>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</si>
  <si>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</si>
  <si>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</si>
  <si>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</si>
  <si>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</si>
  <si>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</si>
  <si>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</si>
  <si>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</si>
  <si>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</si>
  <si>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</si>
  <si>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</si>
  <si>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</si>
  <si>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</si>
  <si>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</si>
  <si>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</si>
  <si>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</si>
  <si>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</si>
  <si>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</si>
  <si>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</si>
  <si>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</si>
  <si>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</si>
  <si>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</si>
  <si>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</si>
  <si>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</si>
  <si>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</si>
  <si>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</si>
  <si>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</si>
  <si>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</si>
  <si>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</si>
  <si>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>Pateikimo valiuta ir tikslumas: eurais arba tūkstančiais eurų</t>
  </si>
  <si>
    <t>Klaipėdos r.pedagoginė psichologinė tarnyba</t>
  </si>
  <si>
    <t>PAGAL  2020.03.31 D. DUOMENIS</t>
  </si>
  <si>
    <t>300016203, Kvietinių 30, Gargždai</t>
  </si>
  <si>
    <t xml:space="preserve">2020.04.15 Nr.   1  </t>
  </si>
  <si>
    <t>Direktorė</t>
  </si>
  <si>
    <t>Jolita Nakevič</t>
  </si>
  <si>
    <t>Vyr. buhalterė</t>
  </si>
  <si>
    <t>Diana Kuzminskienė</t>
  </si>
  <si>
    <t xml:space="preserve">  (parašas)</t>
  </si>
  <si>
    <t xml:space="preserve">vyriausiasis buhalteris (buhalteris)                                                                                      </t>
  </si>
  <si>
    <t>____________</t>
  </si>
  <si>
    <t xml:space="preserve">(viešojo sektoriaus subjekto vadovas arba jo įgaliotas administracijos vadovas)                           </t>
  </si>
  <si>
    <t>TENKANTIS MAŽUMOS DALIAI</t>
  </si>
  <si>
    <t>TENKANTIS KONTROLIUOJANČIAJAM SUBJEKTUI</t>
  </si>
  <si>
    <t>GRYNASIS PERVIRŠIS AR DEFICITAS</t>
  </si>
  <si>
    <t>J.</t>
  </si>
  <si>
    <t>NUOSAVYBĖS METODO ĮTAKA</t>
  </si>
  <si>
    <t>GRYNASIS PERVIRŠIS AR DEFICITAS PRIEŠ NUOSAVYBĖS METODO ĮTAKĄ</t>
  </si>
  <si>
    <t>H.</t>
  </si>
  <si>
    <t>PELNO MOKESTIS</t>
  </si>
  <si>
    <t>APSKAITOS POLITIKOS KEITIMO IR ESMINIŲ APSKAITOS KLAIDŲ TAISYMO ĮTAKA</t>
  </si>
  <si>
    <t>FINANSINĖS IR INVESTICINĖS VEIKLOS REZULTATAS</t>
  </si>
  <si>
    <t>KITOS VEIKLOS SĄNAUDOS</t>
  </si>
  <si>
    <t>Kitos veiklos sąnaudos</t>
  </si>
  <si>
    <t xml:space="preserve">III. </t>
  </si>
  <si>
    <t>PERVESTINOS Į BIUDŽETĄ KITOS VEIKLOS PAJAMOS</t>
  </si>
  <si>
    <t>KITOS VEIKLOS PAJAMOS</t>
  </si>
  <si>
    <t>Kitos veiklos pajamos</t>
  </si>
  <si>
    <t xml:space="preserve">I. </t>
  </si>
  <si>
    <t>KITOS VEIKLOS REZULTATAS</t>
  </si>
  <si>
    <t>PAGRINDINĖS VEIKLOS PERVIRŠIS AR DEFICITAS</t>
  </si>
  <si>
    <t>KITOS</t>
  </si>
  <si>
    <t xml:space="preserve">Kitos </t>
  </si>
  <si>
    <t>XIV.</t>
  </si>
  <si>
    <t>KITŲ PASLAUGŲ</t>
  </si>
  <si>
    <t>kitų paslaugų</t>
  </si>
  <si>
    <t>XIII.</t>
  </si>
  <si>
    <t>FINANSAVIMO</t>
  </si>
  <si>
    <t>finansavimo</t>
  </si>
  <si>
    <t>XII.</t>
  </si>
  <si>
    <t>NUOMOS</t>
  </si>
  <si>
    <t>nuomos</t>
  </si>
  <si>
    <t>XI.</t>
  </si>
  <si>
    <t>SOCIALINIŲ IŠMOKŲ</t>
  </si>
  <si>
    <t>socialinių išmokų</t>
  </si>
  <si>
    <t>X.</t>
  </si>
  <si>
    <t>SUNAUDOTŲ IR PARDUOTŲ ATSARGŲ SAVIKAINA</t>
  </si>
  <si>
    <t>IX.</t>
  </si>
  <si>
    <t>NUVERTĖJIMO IR NURAŠYTŲ SUMŲ</t>
  </si>
  <si>
    <t>VIII.</t>
  </si>
  <si>
    <t>PAPRASTOJO REMONTO IR EKSPLOATAVIMO</t>
  </si>
  <si>
    <t>PAPRASTOJO Remonto IR EKSPLOATAVIMO</t>
  </si>
  <si>
    <t>VII.</t>
  </si>
  <si>
    <t>KVALIFIKACIJOS KĖLIMO</t>
  </si>
  <si>
    <t xml:space="preserve">Kvalifikacijos kėlimo </t>
  </si>
  <si>
    <t>VI.</t>
  </si>
  <si>
    <t>TRANSPORTO</t>
  </si>
  <si>
    <t xml:space="preserve">Transporto </t>
  </si>
  <si>
    <t>KOMANDIRUOČIŲ</t>
  </si>
  <si>
    <t xml:space="preserve">Komandiruočių </t>
  </si>
  <si>
    <t>KOMUNALINIŲ PASLAUGŲ IR RYŠIŲ</t>
  </si>
  <si>
    <t>KOMUNALINIŲ PASLAUGŲ IR ryšių</t>
  </si>
  <si>
    <t>NUSIDĖVĖJIMO IR AMORTIZACIJOS</t>
  </si>
  <si>
    <t>Nusidėvėjimo ir amortizacijos</t>
  </si>
  <si>
    <t>DARBO UŽMOKESČIO IR SOCIALINIO DRAUDIMO</t>
  </si>
  <si>
    <t xml:space="preserve">Darbo užmokesčio ir socialinio draudimo </t>
  </si>
  <si>
    <t>PAGRINDINĖS VEIKLOS SĄNAUDOS</t>
  </si>
  <si>
    <t>Pervestinų pagrindinės veiklos kitų pajamų suma</t>
  </si>
  <si>
    <t>III.2.</t>
  </si>
  <si>
    <t>Pagrindinės veiklos kitos pajamos</t>
  </si>
  <si>
    <t>III.1.</t>
  </si>
  <si>
    <t xml:space="preserve">PAGRINDINĖS VEIKLOS KITOS PAJAMOS </t>
  </si>
  <si>
    <t>MOKESČIŲ IR SOCIALINIŲ ĮMOKŲ PAJAMOS</t>
  </si>
  <si>
    <t>Iš kitų finansavimo šaltinių</t>
  </si>
  <si>
    <t>I.4.</t>
  </si>
  <si>
    <t>Iš ES, užsienio valstybių ir tarptautinių organizacijų lėšų</t>
  </si>
  <si>
    <t>I.3.</t>
  </si>
  <si>
    <t xml:space="preserve">Iš savivaldybių biudžetų </t>
  </si>
  <si>
    <t>I.2.</t>
  </si>
  <si>
    <t>I.1.</t>
  </si>
  <si>
    <t>FINANSAVIMO PAJAMOS</t>
  </si>
  <si>
    <t>PAGRINDINĖS VEIKLOS PAJAMOS</t>
  </si>
  <si>
    <t>Ataskaitinis laikotarpis</t>
  </si>
  <si>
    <t>Praėjęs ataskaitinis laikotarpis</t>
  </si>
  <si>
    <t>Pastabos Nr.</t>
  </si>
  <si>
    <r>
      <t xml:space="preserve">Pateikimo valiuta ir tikslumas: eurais </t>
    </r>
    <r>
      <rPr>
        <i/>
        <sz val="11"/>
        <rFont val="TimesNewRoman,Bold"/>
        <charset val="186"/>
      </rPr>
      <t>arba tūkstančiais eurų</t>
    </r>
  </si>
  <si>
    <t>VEIKLOS REZULTATŲ ATASKAITA</t>
  </si>
  <si>
    <t>3-iojo VSAFAS „Veiklos rezultatų ataskaita“</t>
  </si>
  <si>
    <t xml:space="preserve">2020.04.15 Nr.1     </t>
  </si>
  <si>
    <t xml:space="preserve">Direktorė                     </t>
  </si>
  <si>
    <t xml:space="preserve">        Jolita Nakevič</t>
  </si>
  <si>
    <t xml:space="preserve">        Diana Kuzminskienė</t>
  </si>
  <si>
    <t>* Šioje skiltyje rodomas finansavimo sumų pergrupavimas, praėjusio ataskaitinio laikotarpio klaidų taisymas ir valiutos kurso įtaka pinigų likučiams, susijusiems su finansavimo sumomis</t>
  </si>
  <si>
    <t>Iš viso finansavimo sumų</t>
  </si>
  <si>
    <t>5.</t>
  </si>
  <si>
    <t>kitoms išlaidoms kompensuoti</t>
  </si>
  <si>
    <t>4.2.</t>
  </si>
  <si>
    <t>nepiniginiam turtui įsigyti</t>
  </si>
  <si>
    <t>4.1.</t>
  </si>
  <si>
    <t>Iš kitų šaltinių:</t>
  </si>
  <si>
    <t>4.</t>
  </si>
  <si>
    <r>
      <t>3.</t>
    </r>
    <r>
      <rPr>
        <sz val="11"/>
        <rFont val="Times New Roman"/>
        <family val="1"/>
        <charset val="186"/>
      </rPr>
      <t>2.</t>
    </r>
  </si>
  <si>
    <t>3.1.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</si>
  <si>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</si>
  <si>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</t>
  </si>
  <si>
    <r>
      <t>2.</t>
    </r>
    <r>
      <rPr>
        <sz val="11"/>
        <rFont val="Times New Roman"/>
        <family val="1"/>
        <charset val="186"/>
      </rPr>
      <t>2.</t>
    </r>
  </si>
  <si>
    <r>
      <t>2.1</t>
    </r>
    <r>
      <rPr>
        <sz val="11"/>
        <rFont val="Times New Roman"/>
        <family val="1"/>
        <charset val="186"/>
      </rPr>
      <t>.</t>
    </r>
  </si>
  <si>
    <t>Iš savivaldybės biudžeto (išskyrus  savivaldybės biudžeto asignavimų  dalį, gautą  iš Europos Sąjungos, užsienio valstybių ir tarptautinių organizacijų):</t>
  </si>
  <si>
    <t>2.</t>
  </si>
  <si>
    <t>1.2.</t>
  </si>
  <si>
    <t>1.1.</t>
  </si>
  <si>
    <t>Iš valstybės biudžeto (išskyrus valstybės biudžeto asignavimų dalį, gautą  iš Europos Sąjungos, užsienio valstybių ir tarptautinių organizacijų):</t>
  </si>
  <si>
    <t>1.</t>
  </si>
  <si>
    <t>11</t>
  </si>
  <si>
    <t xml:space="preserve"> Finansavimo sumų (gautinų) pasikeitimas</t>
  </si>
  <si>
    <t>Finansavimo sumos (grąžintos)</t>
  </si>
  <si>
    <t>Finansavimo sumų sumažėjimas dėl jų perdavimo ne viešojo sektoriaus subjektams</t>
  </si>
  <si>
    <t>Finansavimo sumų sumažėjimas dėl jų panaudojimo savo veiklai</t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</si>
  <si>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</si>
  <si>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>Perduota kitiems viešojo sektoriaus subjektams</t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</si>
  <si>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</si>
  <si>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</si>
  <si>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t>Finansavimo sumų pergrupavimas*</t>
  </si>
  <si>
    <t>Per ataskaitinį laikotarpį</t>
  </si>
  <si>
    <t>Finansavimo sumų likutis ataskaitinio laikotarpio pradžioje</t>
  </si>
  <si>
    <t>Finansavimo sumų likutis ataskaitinio laikotarpio pabaigoje</t>
  </si>
  <si>
    <t>Finansavimo sumos</t>
  </si>
  <si>
    <t>FINANSAVIMO SUMOS PAGAL ŠALTINĮ, TIKSLINĘ PASKIRTĮ IR JŲ POKYČIAI PER ATASKAITINĮ LAIKOTARPĮ</t>
  </si>
  <si>
    <t xml:space="preserve">                                      4 priedas</t>
  </si>
  <si>
    <t xml:space="preserve">                                     20-ojo VSAFAS „Finansavimo sumos“</t>
  </si>
  <si>
    <t>P04</t>
  </si>
  <si>
    <t>P08</t>
  </si>
  <si>
    <t>P10</t>
  </si>
  <si>
    <t>P11</t>
  </si>
  <si>
    <t>P12</t>
  </si>
  <si>
    <t>P17</t>
  </si>
  <si>
    <t>P18</t>
  </si>
  <si>
    <t>P21</t>
  </si>
  <si>
    <t>P22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</si>
</sst>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sz val="9"/>
      <color indexed="81"/>
      <name val="Tahoma"/>
      <family val="2"/>
      <charset val="186"/>
    </font>
    <font>
      <sz val="12"/>
      <name val="Times New Roman"/>
      <family val="1"/>
      <charset val="186"/>
    </font>
    <font>
      <sz val="12"/>
      <name val="Arial"/>
      <family val="2"/>
      <charset val="186"/>
    </font>
    <font>
      <u/>
      <sz val="10"/>
      <name val="Arial"/>
      <family val="2"/>
      <charset val="186"/>
    </font>
    <font>
      <sz val="10"/>
      <name val="Arial"/>
    </font>
    <font>
      <sz val="9"/>
      <name val="Arial"/>
    </font>
    <font>
      <sz val="11"/>
      <name val="Arial"/>
    </font>
    <font>
      <sz val="11"/>
      <name val="Times New Roman"/>
      <family val="1"/>
      <charset val="186"/>
    </font>
    <font>
      <sz val="12"/>
      <name val="Arial"/>
    </font>
    <font>
      <b/>
      <sz val="12"/>
      <name val="Times New Roman"/>
      <family val="1"/>
      <charset val="186"/>
    </font>
    <font>
      <b/>
      <sz val="12"/>
      <name val="Arial"/>
    </font>
    <font>
      <i/>
      <sz val="11"/>
      <name val="TimesNewRoman,Bold"/>
    </font>
    <font>
      <i/>
      <sz val="11"/>
      <name val="TimesNewRoman,Bold"/>
      <charset val="186"/>
    </font>
    <font>
      <sz val="11"/>
      <name val="TimesNewRoman,Bold"/>
    </font>
    <font>
      <u/>
      <sz val="11"/>
      <name val="TimesNewRoman,Bold"/>
      <charset val="186"/>
    </font>
    <font>
      <b/>
      <sz val="11"/>
      <name val="Arial"/>
    </font>
    <font>
      <b/>
      <sz val="11"/>
      <name val="TimesNewRoman,Bold"/>
    </font>
    <font>
      <b/>
      <sz val="12"/>
      <color indexed="8"/>
      <name val="Times New Roman"/>
      <family val="1"/>
      <charset val="186"/>
    </font>
    <font>
      <sz val="9"/>
      <color indexed="81"/>
      <name val="Tahoma"/>
      <charset val="1"/>
    </font>
    <font>
      <b/>
      <sz val="12"/>
      <name val="TimesNewRoman,Bold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u/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6" fillId="0" borderId="0"/>
    <xf numFmtId="0" fontId="33" fillId="0" borderId="0"/>
  </cellStyleXfs>
  <cellXfs count="22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16" fillId="0" borderId="0" xfId="1" applyAlignment="1">
      <alignment vertical="center"/>
    </xf>
    <xf numFmtId="0" fontId="4" fillId="2" borderId="0" xfId="1" applyFont="1" applyFill="1" applyAlignment="1">
      <alignment vertical="center" wrapText="1"/>
    </xf>
    <xf numFmtId="0" fontId="17" fillId="0" borderId="0" xfId="1" applyFont="1"/>
    <xf numFmtId="0" fontId="18" fillId="0" borderId="0" xfId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4" fillId="0" borderId="0" xfId="1" applyFont="1" applyAlignment="1">
      <alignment horizontal="left" vertical="center" wrapText="1"/>
    </xf>
    <xf numFmtId="0" fontId="19" fillId="0" borderId="0" xfId="1" applyFont="1" applyAlignment="1">
      <alignment horizontal="center" vertical="top" wrapText="1"/>
    </xf>
    <xf numFmtId="0" fontId="19" fillId="0" borderId="0" xfId="1" applyFont="1" applyAlignment="1">
      <alignment horizontal="left" vertical="top" wrapText="1"/>
    </xf>
    <xf numFmtId="0" fontId="13" fillId="0" borderId="14" xfId="1" applyFont="1" applyBorder="1" applyAlignment="1">
      <alignment vertical="center" wrapText="1"/>
    </xf>
    <xf numFmtId="0" fontId="4" fillId="0" borderId="0" xfId="1" applyFont="1" applyAlignment="1">
      <alignment vertical="center" wrapText="1"/>
    </xf>
    <xf numFmtId="2" fontId="13" fillId="0" borderId="1" xfId="1" applyNumberFormat="1" applyFont="1" applyBorder="1" applyAlignment="1">
      <alignment horizontal="right" vertical="center"/>
    </xf>
    <xf numFmtId="0" fontId="20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horizontal="left" vertical="center"/>
    </xf>
    <xf numFmtId="0" fontId="13" fillId="0" borderId="1" xfId="1" applyFont="1" applyBorder="1" applyAlignment="1">
      <alignment vertical="center"/>
    </xf>
    <xf numFmtId="2" fontId="21" fillId="0" borderId="1" xfId="1" applyNumberFormat="1" applyFont="1" applyBorder="1" applyAlignment="1">
      <alignment horizontal="right" vertical="center"/>
    </xf>
    <xf numFmtId="0" fontId="22" fillId="0" borderId="1" xfId="1" applyFont="1" applyBorder="1" applyAlignment="1">
      <alignment horizontal="center" vertical="center"/>
    </xf>
    <xf numFmtId="0" fontId="21" fillId="0" borderId="1" xfId="1" applyFont="1" applyBorder="1" applyAlignment="1">
      <alignment horizontal="left" vertical="center"/>
    </xf>
    <xf numFmtId="0" fontId="21" fillId="0" borderId="1" xfId="1" applyFont="1" applyBorder="1" applyAlignment="1">
      <alignment vertical="center"/>
    </xf>
    <xf numFmtId="2" fontId="13" fillId="2" borderId="9" xfId="1" applyNumberFormat="1" applyFont="1" applyFill="1" applyBorder="1" applyAlignment="1">
      <alignment horizontal="right" vertical="center"/>
    </xf>
    <xf numFmtId="0" fontId="21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vertical="center" wrapText="1"/>
    </xf>
    <xf numFmtId="0" fontId="21" fillId="0" borderId="1" xfId="1" applyFont="1" applyBorder="1" applyAlignment="1">
      <alignment vertical="center" wrapText="1"/>
    </xf>
    <xf numFmtId="2" fontId="13" fillId="0" borderId="1" xfId="1" applyNumberFormat="1" applyFont="1" applyBorder="1" applyAlignment="1">
      <alignment horizontal="right" vertical="center" wrapText="1"/>
    </xf>
    <xf numFmtId="0" fontId="16" fillId="0" borderId="0" xfId="1" applyAlignment="1">
      <alignment vertical="center" wrapText="1"/>
    </xf>
    <xf numFmtId="0" fontId="21" fillId="0" borderId="1" xfId="1" applyFont="1" applyBorder="1" applyAlignment="1">
      <alignment horizontal="center" vertical="center" wrapText="1"/>
    </xf>
    <xf numFmtId="0" fontId="25" fillId="0" borderId="0" xfId="1" applyFont="1" applyAlignment="1">
      <alignment horizontal="center" vertical="center"/>
    </xf>
    <xf numFmtId="0" fontId="13" fillId="0" borderId="0" xfId="1" applyFont="1" applyAlignment="1">
      <alignment vertical="center"/>
    </xf>
    <xf numFmtId="0" fontId="19" fillId="0" borderId="0" xfId="1" applyFont="1" applyAlignment="1">
      <alignment vertical="center"/>
    </xf>
    <xf numFmtId="0" fontId="13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0" fontId="19" fillId="0" borderId="0" xfId="2" applyFont="1" applyAlignment="1">
      <alignment vertical="center"/>
    </xf>
    <xf numFmtId="0" fontId="19" fillId="0" borderId="0" xfId="2" applyFont="1" applyAlignment="1">
      <alignment horizontal="center" vertical="center"/>
    </xf>
    <xf numFmtId="0" fontId="33" fillId="0" borderId="0" xfId="2"/>
    <xf numFmtId="0" fontId="4" fillId="2" borderId="0" xfId="2" applyFont="1" applyFill="1" applyAlignment="1">
      <alignment vertical="center" wrapText="1"/>
    </xf>
    <xf numFmtId="0" fontId="33" fillId="3" borderId="0" xfId="2" applyFill="1" applyAlignment="1">
      <alignment horizontal="center"/>
    </xf>
    <xf numFmtId="0" fontId="19" fillId="0" borderId="0" xfId="2" applyFont="1" applyAlignment="1">
      <alignment horizontal="left" vertical="center"/>
    </xf>
    <xf numFmtId="2" fontId="2" fillId="0" borderId="1" xfId="2" applyNumberFormat="1" applyFont="1" applyBorder="1" applyAlignment="1">
      <alignment horizontal="center" vertical="center" wrapText="1"/>
    </xf>
    <xf numFmtId="0" fontId="35" fillId="0" borderId="1" xfId="2" applyFont="1" applyBorder="1" applyAlignment="1">
      <alignment horizontal="left" vertical="center" wrapText="1"/>
    </xf>
    <xf numFmtId="0" fontId="35" fillId="0" borderId="1" xfId="2" applyFont="1" applyBorder="1" applyAlignment="1">
      <alignment horizontal="center" vertical="center" wrapText="1"/>
    </xf>
    <xf numFmtId="2" fontId="4" fillId="0" borderId="1" xfId="2" applyNumberFormat="1" applyFont="1" applyBorder="1" applyAlignment="1">
      <alignment horizontal="center" vertical="center" wrapText="1"/>
    </xf>
    <xf numFmtId="2" fontId="19" fillId="0" borderId="1" xfId="2" applyNumberFormat="1" applyFont="1" applyBorder="1" applyAlignment="1">
      <alignment horizontal="justify" vertical="center" wrapText="1"/>
    </xf>
    <xf numFmtId="0" fontId="19" fillId="0" borderId="1" xfId="2" applyFont="1" applyBorder="1" applyAlignment="1">
      <alignment horizontal="left" vertical="center" wrapText="1"/>
    </xf>
    <xf numFmtId="0" fontId="19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49" fontId="4" fillId="0" borderId="5" xfId="2" applyNumberFormat="1" applyFont="1" applyBorder="1" applyAlignment="1">
      <alignment horizontal="center" vertical="center" wrapText="1"/>
    </xf>
    <xf numFmtId="0" fontId="35" fillId="0" borderId="8" xfId="2" applyFont="1" applyBorder="1" applyAlignment="1">
      <alignment horizontal="center" vertical="center" wrapText="1"/>
    </xf>
    <xf numFmtId="0" fontId="35" fillId="0" borderId="0" xfId="2" applyFont="1" applyAlignment="1">
      <alignment horizontal="center" vertical="center" wrapText="1"/>
    </xf>
    <xf numFmtId="0" fontId="35" fillId="0" borderId="0" xfId="2" applyFont="1" applyAlignment="1">
      <alignment vertical="center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13" fillId="2" borderId="14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center" vertical="center" wrapText="1"/>
    </xf>
    <xf numFmtId="0" fontId="26" fillId="0" borderId="0" xfId="1" applyFont="1" applyAlignment="1">
      <alignment horizontal="center" vertical="center"/>
    </xf>
    <xf numFmtId="0" fontId="18" fillId="0" borderId="0" xfId="1" applyFont="1" applyAlignment="1">
      <alignment vertical="center"/>
    </xf>
    <xf numFmtId="0" fontId="13" fillId="0" borderId="1" xfId="1" applyFont="1" applyBorder="1" applyAlignment="1">
      <alignment vertical="center" wrapText="1"/>
    </xf>
    <xf numFmtId="0" fontId="20" fillId="0" borderId="1" xfId="1" applyFont="1" applyBorder="1" applyAlignment="1">
      <alignment vertical="center"/>
    </xf>
    <xf numFmtId="0" fontId="13" fillId="0" borderId="1" xfId="1" applyFont="1" applyBorder="1" applyAlignment="1">
      <alignment horizontal="left" vertical="center" wrapText="1"/>
    </xf>
    <xf numFmtId="0" fontId="25" fillId="0" borderId="0" xfId="1" applyFont="1" applyAlignment="1">
      <alignment horizontal="center" vertical="center"/>
    </xf>
    <xf numFmtId="0" fontId="28" fillId="0" borderId="0" xfId="1" applyFont="1" applyAlignment="1">
      <alignment horizontal="center" vertical="center"/>
    </xf>
    <xf numFmtId="0" fontId="27" fillId="0" borderId="0" xfId="1" applyFont="1" applyAlignment="1">
      <alignment vertical="center"/>
    </xf>
    <xf numFmtId="0" fontId="21" fillId="0" borderId="0" xfId="1" applyFont="1" applyAlignment="1">
      <alignment horizontal="center" vertical="center"/>
    </xf>
    <xf numFmtId="0" fontId="16" fillId="0" borderId="0" xfId="1" applyAlignment="1">
      <alignment vertical="center"/>
    </xf>
    <xf numFmtId="0" fontId="29" fillId="0" borderId="0" xfId="1" applyFont="1" applyAlignment="1">
      <alignment horizontal="center" vertical="center"/>
    </xf>
    <xf numFmtId="0" fontId="31" fillId="0" borderId="14" xfId="1" applyFont="1" applyBorder="1" applyAlignment="1">
      <alignment horizontal="center" vertical="center"/>
    </xf>
    <xf numFmtId="0" fontId="32" fillId="0" borderId="14" xfId="1" applyFont="1" applyBorder="1" applyAlignment="1">
      <alignment vertical="center"/>
    </xf>
    <xf numFmtId="0" fontId="25" fillId="0" borderId="14" xfId="1" applyFont="1" applyBorder="1" applyAlignment="1">
      <alignment horizontal="center" vertical="center"/>
    </xf>
    <xf numFmtId="0" fontId="18" fillId="0" borderId="14" xfId="1" applyFont="1" applyBorder="1" applyAlignment="1">
      <alignment vertical="center"/>
    </xf>
    <xf numFmtId="0" fontId="25" fillId="0" borderId="0" xfId="1" applyFont="1" applyAlignment="1">
      <alignment horizontal="justify" vertical="center"/>
    </xf>
    <xf numFmtId="0" fontId="21" fillId="0" borderId="2" xfId="1" applyFont="1" applyBorder="1" applyAlignment="1">
      <alignment vertical="center" wrapText="1"/>
    </xf>
    <xf numFmtId="0" fontId="22" fillId="0" borderId="3" xfId="1" applyFont="1" applyBorder="1" applyAlignment="1">
      <alignment vertical="center" wrapText="1"/>
    </xf>
    <xf numFmtId="0" fontId="22" fillId="0" borderId="8" xfId="1" applyFont="1" applyBorder="1" applyAlignment="1">
      <alignment vertical="center" wrapText="1"/>
    </xf>
    <xf numFmtId="0" fontId="21" fillId="0" borderId="2" xfId="1" applyFont="1" applyBorder="1" applyAlignment="1">
      <alignment vertical="center"/>
    </xf>
    <xf numFmtId="0" fontId="22" fillId="0" borderId="3" xfId="1" applyFont="1" applyBorder="1" applyAlignment="1">
      <alignment vertical="center"/>
    </xf>
    <xf numFmtId="0" fontId="22" fillId="0" borderId="8" xfId="1" applyFont="1" applyBorder="1" applyAlignment="1">
      <alignment vertical="center"/>
    </xf>
    <xf numFmtId="0" fontId="23" fillId="0" borderId="0" xfId="1" applyFont="1" applyAlignment="1">
      <alignment horizontal="right" vertical="center"/>
    </xf>
    <xf numFmtId="0" fontId="13" fillId="0" borderId="2" xfId="1" applyFont="1" applyBorder="1" applyAlignment="1">
      <alignment horizontal="left" vertical="center"/>
    </xf>
    <xf numFmtId="0" fontId="20" fillId="0" borderId="3" xfId="1" applyFont="1" applyBorder="1" applyAlignment="1">
      <alignment vertical="center"/>
    </xf>
    <xf numFmtId="0" fontId="20" fillId="0" borderId="8" xfId="1" applyFont="1" applyBorder="1" applyAlignment="1">
      <alignment vertical="center"/>
    </xf>
    <xf numFmtId="0" fontId="21" fillId="0" borderId="2" xfId="1" applyFont="1" applyBorder="1" applyAlignment="1">
      <alignment horizontal="left" vertical="center"/>
    </xf>
    <xf numFmtId="0" fontId="21" fillId="0" borderId="1" xfId="1" applyFont="1" applyBorder="1" applyAlignment="1">
      <alignment horizontal="center" vertical="center" wrapText="1"/>
    </xf>
    <xf numFmtId="0" fontId="20" fillId="0" borderId="1" xfId="1" applyFont="1" applyBorder="1" applyAlignment="1">
      <alignment vertical="center" wrapText="1"/>
    </xf>
    <xf numFmtId="0" fontId="21" fillId="0" borderId="1" xfId="1" applyFont="1" applyBorder="1" applyAlignment="1">
      <alignment vertical="center" wrapText="1"/>
    </xf>
    <xf numFmtId="0" fontId="22" fillId="0" borderId="1" xfId="1" applyFont="1" applyBorder="1" applyAlignment="1">
      <alignment vertical="center"/>
    </xf>
    <xf numFmtId="0" fontId="10" fillId="0" borderId="0" xfId="1" applyFont="1" applyAlignment="1">
      <alignment horizontal="left" vertical="center"/>
    </xf>
    <xf numFmtId="0" fontId="21" fillId="0" borderId="2" xfId="1" applyFont="1" applyBorder="1" applyAlignment="1">
      <alignment horizontal="left" vertical="center" wrapText="1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top" wrapText="1"/>
    </xf>
    <xf numFmtId="0" fontId="15" fillId="0" borderId="0" xfId="1" applyFont="1" applyAlignment="1">
      <alignment horizontal="left" vertical="center"/>
    </xf>
    <xf numFmtId="0" fontId="34" fillId="0" borderId="0" xfId="1" applyFont="1" applyAlignment="1">
      <alignment horizontal="left" vertical="center" wrapText="1"/>
    </xf>
    <xf numFmtId="0" fontId="10" fillId="0" borderId="0" xfId="1" applyFont="1" applyAlignment="1">
      <alignment horizontal="left" vertical="center" wrapText="1"/>
    </xf>
    <xf numFmtId="0" fontId="35" fillId="0" borderId="1" xfId="2" applyFont="1" applyBorder="1" applyAlignment="1">
      <alignment horizontal="center" vertical="center" wrapText="1"/>
    </xf>
    <xf numFmtId="0" fontId="35" fillId="0" borderId="0" xfId="2" applyFont="1" applyAlignment="1">
      <alignment horizontal="center" vertical="center"/>
    </xf>
    <xf numFmtId="0" fontId="35" fillId="0" borderId="0" xfId="2" applyFont="1" applyAlignment="1">
      <alignment vertical="center"/>
    </xf>
    <xf numFmtId="0" fontId="35" fillId="0" borderId="9" xfId="2" applyFont="1" applyBorder="1" applyAlignment="1">
      <alignment horizontal="center" vertical="center" wrapText="1"/>
    </xf>
  </cellXfs>
  <cellStyles count="3">
    <cellStyle name="Įprastas" xfId="0" builtinId="0"/>
    <cellStyle name="Įprastas 2" xfId="1" xr:uid="{79106D1A-618A-46E6-AF77-89382A0FC02A}"/>
    <cellStyle name="Įprastas 3" xfId="2" xr:uid="{FF65BDD4-02B4-4FDA-A646-E73B2ECB0C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3"/>
  <sheetViews>
    <sheetView showGridLines="0" topLeftCell="A17" zoomScale="106" zoomScaleNormal="106" zoomScaleSheetLayoutView="100" workbookViewId="0">
      <selection activeCell="G83" sqref="G83"/>
    </sheetView>
  </sheetViews>
  <sheetFormatPr defaultRowHeight="12.75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2" customWidth="1"/>
    <col min="6" max="6" width="11.85546875" style="11" customWidth="1"/>
    <col min="7" max="7" width="12.85546875" style="11" customWidth="1"/>
    <col min="8" max="16384" width="9.140625" style="11"/>
  </cols>
  <sheetData>
    <row r="1" spans="1:7">
      <c r="A1" s="73"/>
      <c r="B1" s="42"/>
      <c r="C1" s="42"/>
      <c r="D1" s="42"/>
      <c r="E1" s="74"/>
      <c r="F1" s="73"/>
      <c r="G1" s="73"/>
    </row>
    <row r="2" spans="1:7">
      <c r="E2" s="141" t="s">
        <v>93</v>
      </c>
      <c r="F2" s="142"/>
      <c r="G2" s="142"/>
    </row>
    <row r="3" spans="1:7">
      <c r="E3" s="143" t="s">
        <v>111</v>
      </c>
      <c r="F3" s="144"/>
      <c r="G3" s="144"/>
    </row>
    <row r="5" spans="1:7">
      <c r="A5" s="151"/>
      <c r="B5" s="152"/>
      <c r="C5" s="152"/>
      <c r="D5" s="152"/>
      <c r="E5" s="152"/>
      <c r="F5" s="150"/>
      <c r="G5" s="150"/>
    </row>
    <row r="6" spans="1:7">
      <c r="A6" s="153"/>
      <c r="B6" s="153"/>
      <c r="C6" s="153"/>
      <c r="D6" s="153"/>
      <c r="E6" s="153"/>
      <c r="F6" s="153"/>
      <c r="G6" s="153"/>
    </row>
    <row r="7" spans="1:7" ht="15">
      <c r="A7" s="145" t="s">
        <v>130</v>
      </c>
      <c r="B7" s="146"/>
      <c r="C7" s="146"/>
      <c r="D7" s="146"/>
      <c r="E7" s="146"/>
      <c r="F7" s="147"/>
      <c r="G7" s="147"/>
    </row>
    <row r="8" spans="1:7">
      <c r="A8" s="148"/>
      <c r="B8" s="149"/>
      <c r="C8" s="149"/>
      <c r="D8" s="149"/>
      <c r="E8" s="149"/>
      <c r="F8" s="150"/>
      <c r="G8" s="150"/>
    </row>
    <row r="9" spans="1:7" ht="12.75" customHeight="1">
      <c r="A9" s="157" t="s">
        <v>132</v>
      </c>
      <c r="B9" s="158"/>
      <c r="C9" s="158"/>
      <c r="D9" s="158"/>
      <c r="E9" s="158"/>
      <c r="F9" s="159"/>
      <c r="G9" s="159"/>
    </row>
    <row r="10" spans="1:7">
      <c r="A10" s="161"/>
      <c r="B10" s="162"/>
      <c r="C10" s="162"/>
      <c r="D10" s="162"/>
      <c r="E10" s="162"/>
      <c r="F10" s="163"/>
      <c r="G10" s="163"/>
    </row>
    <row r="11" spans="1:7">
      <c r="A11" s="163"/>
      <c r="B11" s="163"/>
      <c r="C11" s="163"/>
      <c r="D11" s="163"/>
      <c r="E11" s="163"/>
      <c r="F11" s="163"/>
      <c r="G11" s="163"/>
    </row>
    <row r="12" spans="1:7">
      <c r="A12" s="160"/>
      <c r="B12" s="150"/>
      <c r="C12" s="150"/>
      <c r="D12" s="150"/>
      <c r="E12" s="150"/>
    </row>
    <row r="13" spans="1:7">
      <c r="A13" s="151" t="s">
        <v>0</v>
      </c>
      <c r="B13" s="152"/>
      <c r="C13" s="152"/>
      <c r="D13" s="152"/>
      <c r="E13" s="152"/>
      <c r="F13" s="164"/>
      <c r="G13" s="164"/>
    </row>
    <row r="14" spans="1:7">
      <c r="A14" s="151" t="s">
        <v>131</v>
      </c>
      <c r="B14" s="152"/>
      <c r="C14" s="152"/>
      <c r="D14" s="152"/>
      <c r="E14" s="152"/>
      <c r="F14" s="164"/>
      <c r="G14" s="164"/>
    </row>
    <row r="15" spans="1:7">
      <c r="A15" s="8"/>
      <c r="B15" s="63"/>
      <c r="C15" s="63"/>
      <c r="D15" s="63"/>
      <c r="E15" s="63"/>
      <c r="F15" s="64"/>
      <c r="G15" s="64"/>
    </row>
    <row r="16" spans="1:7">
      <c r="A16" s="165" t="s">
        <v>133</v>
      </c>
      <c r="B16" s="166"/>
      <c r="C16" s="166"/>
      <c r="D16" s="166"/>
      <c r="E16" s="166"/>
      <c r="F16" s="167"/>
      <c r="G16" s="167"/>
    </row>
    <row r="17" spans="1:7">
      <c r="A17" s="148" t="s">
        <v>1</v>
      </c>
      <c r="B17" s="148"/>
      <c r="C17" s="148"/>
      <c r="D17" s="148"/>
      <c r="E17" s="148"/>
      <c r="F17" s="168"/>
      <c r="G17" s="168"/>
    </row>
    <row r="18" spans="1:7" ht="12.75" customHeight="1">
      <c r="A18" s="8"/>
      <c r="B18" s="9"/>
      <c r="C18" s="9"/>
      <c r="D18" s="169" t="s">
        <v>129</v>
      </c>
      <c r="E18" s="169"/>
      <c r="F18" s="169"/>
      <c r="G18" s="169"/>
    </row>
    <row r="19" spans="1:7" ht="67.5" customHeight="1">
      <c r="A19" s="3" t="s">
        <v>2</v>
      </c>
      <c r="B19" s="154" t="s">
        <v>3</v>
      </c>
      <c r="C19" s="155"/>
      <c r="D19" s="156"/>
      <c r="E19" s="2" t="s">
        <v>4</v>
      </c>
      <c r="F19" s="1" t="s">
        <v>5</v>
      </c>
      <c r="G19" s="1" t="s">
        <v>6</v>
      </c>
    </row>
    <row r="20" spans="1:7" s="12" customFormat="1" ht="12.75" customHeight="1">
      <c r="A20" s="1" t="s">
        <v>7</v>
      </c>
      <c r="B20" s="13" t="s">
        <v>8</v>
      </c>
      <c r="C20" s="31"/>
      <c r="D20" s="14"/>
      <c r="E20" s="23" t="s">
        <v>260</v>
      </c>
      <c r="F20" s="87">
        <f>SUM(F21,F27,F38,F39)</f>
        <v>89572.6</v>
      </c>
      <c r="G20" s="87">
        <f>SUM(G21,G27,G38,G39)</f>
        <v>90569.77</v>
      </c>
    </row>
    <row r="21" spans="1:7" s="12" customFormat="1" ht="12.75" customHeight="1">
      <c r="A21" s="30" t="s">
        <v>9</v>
      </c>
      <c r="B21" s="34" t="s">
        <v>95</v>
      </c>
      <c r="C21" s="15"/>
      <c r="D21" s="16"/>
      <c r="E21" s="23"/>
      <c r="F21" s="88">
        <f>SUM(F22:F26)</f>
        <v>0</v>
      </c>
      <c r="G21" s="88">
        <f>SUM(G22:G26)</f>
        <v>0</v>
      </c>
    </row>
    <row r="22" spans="1:7" s="12" customFormat="1" ht="12.75" customHeight="1">
      <c r="A22" s="23" t="s">
        <v>10</v>
      </c>
      <c r="B22" s="7"/>
      <c r="C22" s="43" t="s">
        <v>11</v>
      </c>
      <c r="D22" s="25"/>
      <c r="E22" s="81"/>
      <c r="F22" s="88"/>
      <c r="G22" s="88"/>
    </row>
    <row r="23" spans="1:7" s="12" customFormat="1" ht="12.75" customHeight="1">
      <c r="A23" s="23" t="s">
        <v>12</v>
      </c>
      <c r="B23" s="7"/>
      <c r="C23" s="43" t="s">
        <v>113</v>
      </c>
      <c r="D23" s="29"/>
      <c r="E23" s="82"/>
      <c r="F23" s="88"/>
      <c r="G23" s="88"/>
    </row>
    <row r="24" spans="1:7" s="12" customFormat="1" ht="12.75" customHeight="1">
      <c r="A24" s="23" t="s">
        <v>13</v>
      </c>
      <c r="B24" s="7"/>
      <c r="C24" s="43" t="s">
        <v>14</v>
      </c>
      <c r="D24" s="29"/>
      <c r="E24" s="82"/>
      <c r="F24" s="88"/>
      <c r="G24" s="88"/>
    </row>
    <row r="25" spans="1:7" s="12" customFormat="1" ht="12.75" customHeight="1">
      <c r="A25" s="23" t="s">
        <v>15</v>
      </c>
      <c r="B25" s="7"/>
      <c r="C25" s="43" t="s">
        <v>118</v>
      </c>
      <c r="D25" s="29"/>
      <c r="E25" s="30"/>
      <c r="F25" s="88"/>
      <c r="G25" s="88"/>
    </row>
    <row r="26" spans="1:7" s="12" customFormat="1" ht="12.75" customHeight="1">
      <c r="A26" s="77" t="s">
        <v>92</v>
      </c>
      <c r="B26" s="7"/>
      <c r="C26" s="24" t="s">
        <v>81</v>
      </c>
      <c r="D26" s="25"/>
      <c r="E26" s="30"/>
      <c r="F26" s="88"/>
      <c r="G26" s="88"/>
    </row>
    <row r="27" spans="1:7" s="12" customFormat="1" ht="12.75" customHeight="1">
      <c r="A27" s="19" t="s">
        <v>16</v>
      </c>
      <c r="B27" s="20" t="s">
        <v>17</v>
      </c>
      <c r="C27" s="21"/>
      <c r="D27" s="22"/>
      <c r="E27" s="30"/>
      <c r="F27" s="88">
        <f>SUM(F28:F37)</f>
        <v>89572.6</v>
      </c>
      <c r="G27" s="88">
        <f>SUM(G28:G37)</f>
        <v>90569.77</v>
      </c>
    </row>
    <row r="28" spans="1:7" s="12" customFormat="1" ht="12.75" customHeight="1">
      <c r="A28" s="23" t="s">
        <v>18</v>
      </c>
      <c r="B28" s="7"/>
      <c r="C28" s="43" t="s">
        <v>19</v>
      </c>
      <c r="D28" s="29"/>
      <c r="E28" s="82"/>
      <c r="F28" s="88"/>
      <c r="G28" s="88"/>
    </row>
    <row r="29" spans="1:7" s="12" customFormat="1" ht="12.75" customHeight="1">
      <c r="A29" s="23" t="s">
        <v>20</v>
      </c>
      <c r="B29" s="7"/>
      <c r="C29" s="43" t="s">
        <v>21</v>
      </c>
      <c r="D29" s="29"/>
      <c r="E29" s="82"/>
      <c r="F29" s="88">
        <v>86958.11</v>
      </c>
      <c r="G29" s="88">
        <v>87301.52</v>
      </c>
    </row>
    <row r="30" spans="1:7" s="12" customFormat="1" ht="12.75" customHeight="1">
      <c r="A30" s="23" t="s">
        <v>22</v>
      </c>
      <c r="B30" s="7"/>
      <c r="C30" s="43" t="s">
        <v>23</v>
      </c>
      <c r="D30" s="29"/>
      <c r="E30" s="82"/>
      <c r="F30" s="88"/>
      <c r="G30" s="88"/>
    </row>
    <row r="31" spans="1:7" s="12" customFormat="1" ht="12.75" customHeight="1">
      <c r="A31" s="23" t="s">
        <v>24</v>
      </c>
      <c r="B31" s="7"/>
      <c r="C31" s="43" t="s">
        <v>25</v>
      </c>
      <c r="D31" s="29"/>
      <c r="E31" s="82"/>
      <c r="F31" s="88"/>
      <c r="G31" s="88"/>
    </row>
    <row r="32" spans="1:7" s="12" customFormat="1" ht="12.75" customHeight="1">
      <c r="A32" s="23" t="s">
        <v>26</v>
      </c>
      <c r="B32" s="7"/>
      <c r="C32" s="43" t="s">
        <v>27</v>
      </c>
      <c r="D32" s="29"/>
      <c r="E32" s="82"/>
      <c r="F32" s="88">
        <v>968.82999999999993</v>
      </c>
      <c r="G32" s="88">
        <v>1291.8399999999999</v>
      </c>
    </row>
    <row r="33" spans="1:7" s="12" customFormat="1" ht="12.75" customHeight="1">
      <c r="A33" s="23" t="s">
        <v>28</v>
      </c>
      <c r="B33" s="7"/>
      <c r="C33" s="43" t="s">
        <v>29</v>
      </c>
      <c r="D33" s="29"/>
      <c r="E33" s="82"/>
      <c r="F33" s="88"/>
      <c r="G33" s="88"/>
    </row>
    <row r="34" spans="1:7" s="12" customFormat="1" ht="12.75" customHeight="1">
      <c r="A34" s="23" t="s">
        <v>30</v>
      </c>
      <c r="B34" s="7"/>
      <c r="C34" s="43" t="s">
        <v>31</v>
      </c>
      <c r="D34" s="29"/>
      <c r="E34" s="82"/>
      <c r="F34" s="88"/>
      <c r="G34" s="88"/>
    </row>
    <row r="35" spans="1:7" s="12" customFormat="1" ht="12.75" customHeight="1">
      <c r="A35" s="23" t="s">
        <v>32</v>
      </c>
      <c r="B35" s="7"/>
      <c r="C35" s="43" t="s">
        <v>33</v>
      </c>
      <c r="D35" s="29"/>
      <c r="E35" s="82"/>
      <c r="F35" s="88">
        <v>1645.6599999999999</v>
      </c>
      <c r="G35" s="88">
        <v>1976.41</v>
      </c>
    </row>
    <row r="36" spans="1:7" s="12" customFormat="1" ht="12.75" customHeight="1">
      <c r="A36" s="23" t="s">
        <v>34</v>
      </c>
      <c r="B36" s="26"/>
      <c r="C36" s="45" t="s">
        <v>112</v>
      </c>
      <c r="D36" s="46"/>
      <c r="E36" s="82"/>
      <c r="F36" s="88"/>
      <c r="G36" s="88"/>
    </row>
    <row r="37" spans="1:7" s="12" customFormat="1" ht="12.75" customHeight="1">
      <c r="A37" s="23" t="s">
        <v>35</v>
      </c>
      <c r="B37" s="7"/>
      <c r="C37" s="43" t="s">
        <v>120</v>
      </c>
      <c r="D37" s="29"/>
      <c r="E37" s="30"/>
      <c r="F37" s="88"/>
      <c r="G37" s="88"/>
    </row>
    <row r="38" spans="1:7" s="12" customFormat="1" ht="12.75" customHeight="1">
      <c r="A38" s="30" t="s">
        <v>36</v>
      </c>
      <c r="B38" s="6" t="s">
        <v>37</v>
      </c>
      <c r="C38" s="6"/>
      <c r="D38" s="44"/>
      <c r="E38" s="30"/>
      <c r="F38" s="88"/>
      <c r="G38" s="88"/>
    </row>
    <row r="39" spans="1:7" s="12" customFormat="1" ht="12.75" customHeight="1">
      <c r="A39" s="30" t="s">
        <v>44</v>
      </c>
      <c r="B39" s="6" t="s">
        <v>125</v>
      </c>
      <c r="C39" s="6"/>
      <c r="D39" s="44"/>
      <c r="E39" s="83"/>
      <c r="F39" s="88"/>
      <c r="G39" s="88"/>
    </row>
    <row r="40" spans="1:7" s="12" customFormat="1" ht="12.75" customHeight="1">
      <c r="A40" s="1" t="s">
        <v>45</v>
      </c>
      <c r="B40" s="13" t="s">
        <v>46</v>
      </c>
      <c r="C40" s="31"/>
      <c r="D40" s="14"/>
      <c r="E40" s="82"/>
      <c r="F40" s="88"/>
      <c r="G40" s="88"/>
    </row>
    <row r="41" spans="1:7" s="12" customFormat="1" ht="12.75" customHeight="1">
      <c r="A41" s="3" t="s">
        <v>47</v>
      </c>
      <c r="B41" s="65" t="s">
        <v>48</v>
      </c>
      <c r="C41" s="32"/>
      <c r="D41" s="66"/>
      <c r="E41" s="30"/>
      <c r="F41" s="87">
        <f>SUM(F42,F48,F49,F56,F57)</f>
        <v>42695.519999999997</v>
      </c>
      <c r="G41" s="87">
        <f>SUM(G42,G48,G49,G56,G57)</f>
        <v>26090.6</v>
      </c>
    </row>
    <row r="42" spans="1:7" s="12" customFormat="1" ht="12.75" customHeight="1">
      <c r="A42" s="56" t="s">
        <v>9</v>
      </c>
      <c r="B42" s="48" t="s">
        <v>49</v>
      </c>
      <c r="C42" s="50"/>
      <c r="D42" s="67"/>
      <c r="E42" s="30" t="s">
        <v>261</v>
      </c>
      <c r="F42" s="88">
        <f>SUM(F43:F47)</f>
        <v>65.34</v>
      </c>
      <c r="G42" s="88">
        <f>SUM(G43:G47)</f>
        <v>0</v>
      </c>
    </row>
    <row r="43" spans="1:7" s="12" customFormat="1" ht="12.75" customHeight="1">
      <c r="A43" s="18" t="s">
        <v>10</v>
      </c>
      <c r="B43" s="26"/>
      <c r="C43" s="45" t="s">
        <v>50</v>
      </c>
      <c r="D43" s="46"/>
      <c r="E43" s="82"/>
      <c r="F43" s="88"/>
      <c r="G43" s="88"/>
    </row>
    <row r="44" spans="1:7" s="12" customFormat="1" ht="12.75" customHeight="1">
      <c r="A44" s="18" t="s">
        <v>12</v>
      </c>
      <c r="B44" s="26"/>
      <c r="C44" s="45" t="s">
        <v>90</v>
      </c>
      <c r="D44" s="46"/>
      <c r="E44" s="82"/>
      <c r="F44" s="88">
        <v>65.34</v>
      </c>
      <c r="G44" s="88"/>
    </row>
    <row r="45" spans="1:7" s="12" customFormat="1">
      <c r="A45" s="18" t="s">
        <v>13</v>
      </c>
      <c r="B45" s="26"/>
      <c r="C45" s="45" t="s">
        <v>114</v>
      </c>
      <c r="D45" s="46"/>
      <c r="E45" s="82"/>
      <c r="F45" s="88"/>
      <c r="G45" s="88"/>
    </row>
    <row r="46" spans="1:7" s="12" customFormat="1">
      <c r="A46" s="18" t="s">
        <v>15</v>
      </c>
      <c r="B46" s="26"/>
      <c r="C46" s="45" t="s">
        <v>119</v>
      </c>
      <c r="D46" s="46"/>
      <c r="E46" s="82"/>
      <c r="F46" s="88"/>
      <c r="G46" s="88"/>
    </row>
    <row r="47" spans="1:7" s="12" customFormat="1" ht="12.75" customHeight="1">
      <c r="A47" s="18" t="s">
        <v>92</v>
      </c>
      <c r="B47" s="32"/>
      <c r="C47" s="170" t="s">
        <v>102</v>
      </c>
      <c r="D47" s="171"/>
      <c r="E47" s="82"/>
      <c r="F47" s="88"/>
      <c r="G47" s="88"/>
    </row>
    <row r="48" spans="1:7" s="12" customFormat="1" ht="12.75" customHeight="1">
      <c r="A48" s="56" t="s">
        <v>16</v>
      </c>
      <c r="B48" s="68" t="s">
        <v>108</v>
      </c>
      <c r="C48" s="53"/>
      <c r="D48" s="69"/>
      <c r="E48" s="30"/>
      <c r="F48" s="88"/>
      <c r="G48" s="88"/>
    </row>
    <row r="49" spans="1:7" s="12" customFormat="1" ht="12.75" customHeight="1">
      <c r="A49" s="56" t="s">
        <v>36</v>
      </c>
      <c r="B49" s="48" t="s">
        <v>96</v>
      </c>
      <c r="C49" s="50"/>
      <c r="D49" s="67"/>
      <c r="E49" s="30" t="s">
        <v>262</v>
      </c>
      <c r="F49" s="88">
        <f>SUM(F50:F55)</f>
        <v>42630.18</v>
      </c>
      <c r="G49" s="88">
        <f>SUM(G50:G55)</f>
        <v>26090.6</v>
      </c>
    </row>
    <row r="50" spans="1:7" s="12" customFormat="1" ht="12.75" customHeight="1">
      <c r="A50" s="18" t="s">
        <v>38</v>
      </c>
      <c r="B50" s="50"/>
      <c r="C50" s="78" t="s">
        <v>82</v>
      </c>
      <c r="D50" s="52"/>
      <c r="E50" s="30"/>
      <c r="F50" s="88"/>
      <c r="G50" s="88"/>
    </row>
    <row r="51" spans="1:7" s="12" customFormat="1" ht="12.75" customHeight="1">
      <c r="A51" s="79" t="s">
        <v>39</v>
      </c>
      <c r="B51" s="26"/>
      <c r="C51" s="45" t="s">
        <v>51</v>
      </c>
      <c r="D51" s="27"/>
      <c r="E51" s="84"/>
      <c r="F51" s="88"/>
      <c r="G51" s="88"/>
    </row>
    <row r="52" spans="1:7" s="12" customFormat="1" ht="12.75" customHeight="1">
      <c r="A52" s="18" t="s">
        <v>40</v>
      </c>
      <c r="B52" s="26"/>
      <c r="C52" s="45" t="s">
        <v>52</v>
      </c>
      <c r="D52" s="46"/>
      <c r="E52" s="85"/>
      <c r="F52" s="88"/>
      <c r="G52" s="88"/>
    </row>
    <row r="53" spans="1:7" s="12" customFormat="1" ht="12.75" customHeight="1">
      <c r="A53" s="18" t="s">
        <v>41</v>
      </c>
      <c r="B53" s="26"/>
      <c r="C53" s="170" t="s">
        <v>89</v>
      </c>
      <c r="D53" s="171"/>
      <c r="E53" s="85"/>
      <c r="F53" s="88"/>
      <c r="G53" s="88"/>
    </row>
    <row r="54" spans="1:7" s="12" customFormat="1" ht="12.75" customHeight="1">
      <c r="A54" s="18" t="s">
        <v>42</v>
      </c>
      <c r="B54" s="26"/>
      <c r="C54" s="45" t="s">
        <v>83</v>
      </c>
      <c r="D54" s="46"/>
      <c r="E54" s="85"/>
      <c r="F54" s="88">
        <v>42630.18</v>
      </c>
      <c r="G54" s="88">
        <v>26090.6</v>
      </c>
    </row>
    <row r="55" spans="1:7" s="12" customFormat="1" ht="12.75" customHeight="1">
      <c r="A55" s="18" t="s">
        <v>43</v>
      </c>
      <c r="B55" s="26"/>
      <c r="C55" s="45" t="s">
        <v>53</v>
      </c>
      <c r="D55" s="46"/>
      <c r="E55" s="30"/>
      <c r="F55" s="88"/>
      <c r="G55" s="88"/>
    </row>
    <row r="56" spans="1:7" s="12" customFormat="1" ht="12.75" customHeight="1">
      <c r="A56" s="56" t="s">
        <v>44</v>
      </c>
      <c r="B56" s="4" t="s">
        <v>54</v>
      </c>
      <c r="C56" s="4"/>
      <c r="D56" s="60"/>
      <c r="E56" s="85"/>
      <c r="F56" s="88"/>
      <c r="G56" s="88"/>
    </row>
    <row r="57" spans="1:7" s="12" customFormat="1" ht="12.75" customHeight="1">
      <c r="A57" s="56" t="s">
        <v>55</v>
      </c>
      <c r="B57" s="4" t="s">
        <v>56</v>
      </c>
      <c r="C57" s="4"/>
      <c r="D57" s="60"/>
      <c r="E57" s="30" t="s">
        <v>263</v>
      </c>
      <c r="F57" s="88"/>
      <c r="G57" s="88"/>
    </row>
    <row r="58" spans="1:7" s="12" customFormat="1" ht="12.75" customHeight="1">
      <c r="A58" s="30"/>
      <c r="B58" s="20" t="s">
        <v>57</v>
      </c>
      <c r="C58" s="21"/>
      <c r="D58" s="22"/>
      <c r="E58" s="30"/>
      <c r="F58" s="88">
        <f>SUM(F20,F40,F41)</f>
        <v>132268.12</v>
      </c>
      <c r="G58" s="88">
        <f>SUM(G20,G40,G41)</f>
        <v>116660.37</v>
      </c>
    </row>
    <row r="59" spans="1:7" s="12" customFormat="1" ht="12.75" customHeight="1">
      <c r="A59" s="1" t="s">
        <v>58</v>
      </c>
      <c r="B59" s="13" t="s">
        <v>59</v>
      </c>
      <c r="C59" s="13"/>
      <c r="D59" s="72"/>
      <c r="E59" s="30" t="s">
        <v>264</v>
      </c>
      <c r="F59" s="87">
        <f>SUM(F60:F63)</f>
        <v>89637.95</v>
      </c>
      <c r="G59" s="87">
        <f>SUM(G60:G63)</f>
        <v>90569.779999999984</v>
      </c>
    </row>
    <row r="60" spans="1:7" s="12" customFormat="1" ht="12.75" customHeight="1">
      <c r="A60" s="30" t="s">
        <v>9</v>
      </c>
      <c r="B60" s="6" t="s">
        <v>60</v>
      </c>
      <c r="C60" s="6"/>
      <c r="D60" s="44"/>
      <c r="E60" s="30"/>
      <c r="F60" s="88">
        <v>45013.81</v>
      </c>
      <c r="G60" s="88">
        <v>45176.59</v>
      </c>
    </row>
    <row r="61" spans="1:7" s="12" customFormat="1" ht="12.75" customHeight="1">
      <c r="A61" s="19" t="s">
        <v>16</v>
      </c>
      <c r="B61" s="20" t="s">
        <v>61</v>
      </c>
      <c r="C61" s="21"/>
      <c r="D61" s="22"/>
      <c r="E61" s="19"/>
      <c r="F61" s="88">
        <v>40863.22</v>
      </c>
      <c r="G61" s="88">
        <v>41618.68</v>
      </c>
    </row>
    <row r="62" spans="1:7" s="12" customFormat="1" ht="12.75" customHeight="1">
      <c r="A62" s="30" t="s">
        <v>36</v>
      </c>
      <c r="B62" s="172" t="s">
        <v>103</v>
      </c>
      <c r="C62" s="173"/>
      <c r="D62" s="174"/>
      <c r="E62" s="30"/>
      <c r="F62" s="88">
        <v>3760.92</v>
      </c>
      <c r="G62" s="88">
        <v>3774.51</v>
      </c>
    </row>
    <row r="63" spans="1:7" s="12" customFormat="1" ht="12.75" customHeight="1">
      <c r="A63" s="30" t="s">
        <v>94</v>
      </c>
      <c r="B63" s="6" t="s">
        <v>62</v>
      </c>
      <c r="C63" s="7"/>
      <c r="D63" s="5"/>
      <c r="E63" s="30"/>
      <c r="F63" s="88"/>
      <c r="G63" s="88"/>
    </row>
    <row r="64" spans="1:7" s="12" customFormat="1" ht="12.75" customHeight="1">
      <c r="A64" s="1" t="s">
        <v>63</v>
      </c>
      <c r="B64" s="13" t="s">
        <v>64</v>
      </c>
      <c r="C64" s="31"/>
      <c r="D64" s="14"/>
      <c r="E64" s="30"/>
      <c r="F64" s="87">
        <f>SUM(F65,F69)</f>
        <v>42630.180000000008</v>
      </c>
      <c r="G64" s="87">
        <f>SUM(G65,G69)</f>
        <v>26090.6</v>
      </c>
    </row>
    <row r="65" spans="1:7" s="12" customFormat="1" ht="12.75" customHeight="1">
      <c r="A65" s="30" t="s">
        <v>9</v>
      </c>
      <c r="B65" s="34" t="s">
        <v>65</v>
      </c>
      <c r="C65" s="35"/>
      <c r="D65" s="17"/>
      <c r="E65" s="30"/>
      <c r="F65" s="88">
        <f>SUM(F66:F68)</f>
        <v>0</v>
      </c>
      <c r="G65" s="88">
        <f>SUM(G66:G68)</f>
        <v>0</v>
      </c>
    </row>
    <row r="66" spans="1:7" s="12" customFormat="1">
      <c r="A66" s="23" t="s">
        <v>10</v>
      </c>
      <c r="B66" s="39"/>
      <c r="C66" s="43" t="s">
        <v>97</v>
      </c>
      <c r="D66" s="49"/>
      <c r="E66" s="85"/>
      <c r="F66" s="88"/>
      <c r="G66" s="88"/>
    </row>
    <row r="67" spans="1:7" s="12" customFormat="1" ht="12.75" customHeight="1">
      <c r="A67" s="23" t="s">
        <v>12</v>
      </c>
      <c r="B67" s="7"/>
      <c r="C67" s="43" t="s">
        <v>66</v>
      </c>
      <c r="D67" s="29"/>
      <c r="E67" s="30"/>
      <c r="F67" s="88"/>
      <c r="G67" s="88"/>
    </row>
    <row r="68" spans="1:7" s="12" customFormat="1" ht="12.75" customHeight="1">
      <c r="A68" s="23" t="s">
        <v>101</v>
      </c>
      <c r="B68" s="7"/>
      <c r="C68" s="43" t="s">
        <v>67</v>
      </c>
      <c r="D68" s="29"/>
      <c r="E68" s="83"/>
      <c r="F68" s="88"/>
      <c r="G68" s="88"/>
    </row>
    <row r="69" spans="1:7" s="61" customFormat="1" ht="12.75" customHeight="1">
      <c r="A69" s="56" t="s">
        <v>16</v>
      </c>
      <c r="B69" s="57" t="s">
        <v>68</v>
      </c>
      <c r="C69" s="58"/>
      <c r="D69" s="59"/>
      <c r="E69" s="56" t="s">
        <v>265</v>
      </c>
      <c r="F69" s="88">
        <f>SUM(F70:F75,F78:F83)</f>
        <v>42630.180000000008</v>
      </c>
      <c r="G69" s="88">
        <f>SUM(G70:G75,G78:G83)</f>
        <v>26090.6</v>
      </c>
    </row>
    <row r="70" spans="1:7" s="12" customFormat="1" ht="12.75" customHeight="1">
      <c r="A70" s="23" t="s">
        <v>18</v>
      </c>
      <c r="B70" s="7"/>
      <c r="C70" s="43" t="s">
        <v>100</v>
      </c>
      <c r="D70" s="25"/>
      <c r="E70" s="30"/>
      <c r="F70" s="88"/>
      <c r="G70" s="88"/>
    </row>
    <row r="71" spans="1:7" s="12" customFormat="1" ht="12.75" customHeight="1">
      <c r="A71" s="23" t="s">
        <v>20</v>
      </c>
      <c r="B71" s="39"/>
      <c r="C71" s="43" t="s">
        <v>106</v>
      </c>
      <c r="D71" s="49"/>
      <c r="E71" s="85"/>
      <c r="F71" s="88"/>
      <c r="G71" s="88"/>
    </row>
    <row r="72" spans="1:7" s="12" customFormat="1">
      <c r="A72" s="23" t="s">
        <v>22</v>
      </c>
      <c r="B72" s="39"/>
      <c r="C72" s="43" t="s">
        <v>98</v>
      </c>
      <c r="D72" s="49"/>
      <c r="E72" s="85"/>
      <c r="F72" s="88"/>
      <c r="G72" s="88"/>
    </row>
    <row r="73" spans="1:7" s="12" customFormat="1">
      <c r="A73" s="76" t="s">
        <v>24</v>
      </c>
      <c r="B73" s="50"/>
      <c r="C73" s="51" t="s">
        <v>84</v>
      </c>
      <c r="D73" s="52"/>
      <c r="E73" s="85"/>
      <c r="F73" s="88"/>
      <c r="G73" s="88"/>
    </row>
    <row r="74" spans="1:7" s="12" customFormat="1">
      <c r="A74" s="30" t="s">
        <v>26</v>
      </c>
      <c r="B74" s="24"/>
      <c r="C74" s="24" t="s">
        <v>85</v>
      </c>
      <c r="D74" s="25"/>
      <c r="E74" s="86"/>
      <c r="F74" s="88"/>
      <c r="G74" s="88"/>
    </row>
    <row r="75" spans="1:7" s="12" customFormat="1" ht="12.75" customHeight="1">
      <c r="A75" s="80" t="s">
        <v>28</v>
      </c>
      <c r="B75" s="58"/>
      <c r="C75" s="75" t="s">
        <v>99</v>
      </c>
      <c r="D75" s="62"/>
      <c r="E75" s="30"/>
      <c r="F75" s="88">
        <f>SUM(F76,F77)</f>
        <v>0</v>
      </c>
      <c r="G75" s="88">
        <f>SUM(G76,G77)</f>
        <v>0</v>
      </c>
    </row>
    <row r="76" spans="1:7" s="12" customFormat="1" ht="12.75" customHeight="1">
      <c r="A76" s="18" t="s">
        <v>122</v>
      </c>
      <c r="B76" s="26"/>
      <c r="C76" s="27"/>
      <c r="D76" s="46" t="s">
        <v>69</v>
      </c>
      <c r="E76" s="85"/>
      <c r="F76" s="88"/>
      <c r="G76" s="88"/>
    </row>
    <row r="77" spans="1:7" s="12" customFormat="1" ht="12.75" customHeight="1">
      <c r="A77" s="18" t="s">
        <v>123</v>
      </c>
      <c r="B77" s="26"/>
      <c r="C77" s="27"/>
      <c r="D77" s="46" t="s">
        <v>70</v>
      </c>
      <c r="E77" s="82"/>
      <c r="F77" s="88"/>
      <c r="G77" s="88"/>
    </row>
    <row r="78" spans="1:7" s="12" customFormat="1" ht="12.75" customHeight="1">
      <c r="A78" s="18" t="s">
        <v>30</v>
      </c>
      <c r="B78" s="53"/>
      <c r="C78" s="54" t="s">
        <v>71</v>
      </c>
      <c r="D78" s="55"/>
      <c r="E78" s="82"/>
      <c r="F78" s="88">
        <v>240.26</v>
      </c>
      <c r="G78" s="88"/>
    </row>
    <row r="79" spans="1:7" s="12" customFormat="1" ht="12.75" customHeight="1">
      <c r="A79" s="18" t="s">
        <v>32</v>
      </c>
      <c r="B79" s="33"/>
      <c r="C79" s="45" t="s">
        <v>109</v>
      </c>
      <c r="D79" s="47"/>
      <c r="E79" s="85"/>
      <c r="F79" s="88"/>
      <c r="G79" s="88"/>
    </row>
    <row r="80" spans="1:7" s="12" customFormat="1" ht="12.75" customHeight="1">
      <c r="A80" s="18" t="s">
        <v>34</v>
      </c>
      <c r="B80" s="7"/>
      <c r="C80" s="43" t="s">
        <v>72</v>
      </c>
      <c r="D80" s="29"/>
      <c r="E80" s="85"/>
      <c r="F80" s="88">
        <v>45.18</v>
      </c>
      <c r="G80" s="88">
        <v>9.8699999999999992</v>
      </c>
    </row>
    <row r="81" spans="1:7" s="12" customFormat="1" ht="12.75" customHeight="1">
      <c r="A81" s="18" t="s">
        <v>35</v>
      </c>
      <c r="B81" s="7"/>
      <c r="C81" s="43" t="s">
        <v>73</v>
      </c>
      <c r="D81" s="29"/>
      <c r="E81" s="85"/>
      <c r="F81" s="88">
        <v>16264.01</v>
      </c>
      <c r="G81" s="88"/>
    </row>
    <row r="82" spans="1:7" s="12" customFormat="1" ht="12.75" customHeight="1">
      <c r="A82" s="23" t="s">
        <v>121</v>
      </c>
      <c r="B82" s="26"/>
      <c r="C82" s="45" t="s">
        <v>91</v>
      </c>
      <c r="D82" s="46"/>
      <c r="E82" s="85"/>
      <c r="F82" s="88">
        <v>26080.730000000003</v>
      </c>
      <c r="G82" s="88">
        <v>26080.73</v>
      </c>
    </row>
    <row r="83" spans="1:7" s="12" customFormat="1" ht="12.75" customHeight="1">
      <c r="A83" s="23" t="s">
        <v>124</v>
      </c>
      <c r="B83" s="7"/>
      <c r="C83" s="43" t="s">
        <v>74</v>
      </c>
      <c r="D83" s="29"/>
      <c r="E83" s="83"/>
      <c r="F83" s="88"/>
      <c r="G83" s="88"/>
    </row>
    <row r="84" spans="1:7" s="12" customFormat="1" ht="12.75" customHeight="1">
      <c r="A84" s="1" t="s">
        <v>75</v>
      </c>
      <c r="B84" s="36" t="s">
        <v>76</v>
      </c>
      <c r="C84" s="37"/>
      <c r="D84" s="38"/>
      <c r="E84" s="83"/>
      <c r="F84" s="87">
        <f>SUM(F85,F86,F89,F90)</f>
        <v>-1.0000000058207661E-2</v>
      </c>
      <c r="G84" s="87">
        <f>SUM(G85,G86,G89,G90)</f>
        <v>-1.0000000002037268E-2</v>
      </c>
    </row>
    <row r="85" spans="1:7" s="12" customFormat="1" ht="12.75" customHeight="1">
      <c r="A85" s="30" t="s">
        <v>9</v>
      </c>
      <c r="B85" s="6" t="s">
        <v>86</v>
      </c>
      <c r="C85" s="7"/>
      <c r="D85" s="5"/>
      <c r="E85" s="83"/>
      <c r="F85" s="88"/>
      <c r="G85" s="88"/>
    </row>
    <row r="86" spans="1:7" s="12" customFormat="1" ht="12.75" customHeight="1">
      <c r="A86" s="30" t="s">
        <v>16</v>
      </c>
      <c r="B86" s="34" t="s">
        <v>77</v>
      </c>
      <c r="C86" s="35"/>
      <c r="D86" s="17"/>
      <c r="E86" s="30"/>
      <c r="F86" s="88">
        <f>SUM(F87,F88)</f>
        <v>0</v>
      </c>
      <c r="G86" s="88">
        <f>SUM(G87,G88)</f>
        <v>0</v>
      </c>
    </row>
    <row r="87" spans="1:7" s="12" customFormat="1" ht="12.75" customHeight="1">
      <c r="A87" s="23" t="s">
        <v>18</v>
      </c>
      <c r="B87" s="7"/>
      <c r="C87" s="43" t="s">
        <v>78</v>
      </c>
      <c r="D87" s="29"/>
      <c r="E87" s="30"/>
      <c r="F87" s="88"/>
      <c r="G87" s="88"/>
    </row>
    <row r="88" spans="1:7" s="12" customFormat="1" ht="12.75" customHeight="1">
      <c r="A88" s="23" t="s">
        <v>20</v>
      </c>
      <c r="B88" s="7"/>
      <c r="C88" s="43" t="s">
        <v>79</v>
      </c>
      <c r="D88" s="29"/>
      <c r="E88" s="30"/>
      <c r="F88" s="88"/>
      <c r="G88" s="88"/>
    </row>
    <row r="89" spans="1:7" s="12" customFormat="1" ht="12.75" customHeight="1">
      <c r="A89" s="56" t="s">
        <v>36</v>
      </c>
      <c r="B89" s="27" t="s">
        <v>107</v>
      </c>
      <c r="C89" s="27"/>
      <c r="D89" s="28"/>
      <c r="E89" s="30"/>
      <c r="F89" s="88"/>
      <c r="G89" s="88"/>
    </row>
    <row r="90" spans="1:7" s="12" customFormat="1" ht="12.75" customHeight="1">
      <c r="A90" s="19" t="s">
        <v>44</v>
      </c>
      <c r="B90" s="20" t="s">
        <v>80</v>
      </c>
      <c r="C90" s="21"/>
      <c r="D90" s="22"/>
      <c r="E90" s="30" t="s">
        <v>266</v>
      </c>
      <c r="F90" s="88">
        <f>SUM(F91,F92)</f>
        <v>-1.0000000058207661E-2</v>
      </c>
      <c r="G90" s="88">
        <f>SUM(G91,G92)</f>
        <v>-1.0000000002037268E-2</v>
      </c>
    </row>
    <row r="91" spans="1:7" s="12" customFormat="1" ht="12.75" customHeight="1">
      <c r="A91" s="23" t="s">
        <v>115</v>
      </c>
      <c r="B91" s="31"/>
      <c r="C91" s="43" t="s">
        <v>104</v>
      </c>
      <c r="D91" s="10"/>
      <c r="E91" s="82"/>
      <c r="F91" s="88">
        <v>-5.8207660913467407E-11</v>
      </c>
      <c r="G91" s="88">
        <v>-1.0000000002037268E-2</v>
      </c>
    </row>
    <row r="92" spans="1:7" s="12" customFormat="1" ht="12.75" customHeight="1">
      <c r="A92" s="23" t="s">
        <v>116</v>
      </c>
      <c r="B92" s="31"/>
      <c r="C92" s="43" t="s">
        <v>105</v>
      </c>
      <c r="D92" s="10"/>
      <c r="E92" s="82"/>
      <c r="F92" s="88">
        <v>-0.01</v>
      </c>
      <c r="G92" s="88"/>
    </row>
    <row r="93" spans="1:7" s="12" customFormat="1" ht="12.75" customHeight="1">
      <c r="A93" s="1" t="s">
        <v>87</v>
      </c>
      <c r="B93" s="36" t="s">
        <v>88</v>
      </c>
      <c r="C93" s="38"/>
      <c r="D93" s="38"/>
      <c r="E93" s="82"/>
      <c r="F93" s="87"/>
      <c r="G93" s="87"/>
    </row>
    <row r="94" spans="1:7" s="12" customFormat="1" ht="25.5" customHeight="1">
      <c r="A94" s="1"/>
      <c r="B94" s="175" t="s">
        <v>117</v>
      </c>
      <c r="C94" s="176"/>
      <c r="D94" s="171"/>
      <c r="E94" s="30"/>
      <c r="F94" s="89">
        <f>SUM(F59,F64,F84,F93)</f>
        <v>132268.11999999994</v>
      </c>
      <c r="G94" s="89">
        <f>SUM(G59,G64,G84,G93)</f>
        <v>116660.36999999997</v>
      </c>
    </row>
    <row r="95" spans="1:7" s="12" customFormat="1">
      <c r="A95" s="41"/>
      <c r="B95" s="40"/>
      <c r="C95" s="40"/>
      <c r="D95" s="40"/>
      <c r="E95" s="40"/>
      <c r="F95" s="42"/>
      <c r="G95" s="42"/>
    </row>
    <row r="96" spans="1:7" s="12" customFormat="1" ht="12.75" customHeight="1">
      <c r="A96" s="178" t="s">
        <v>134</v>
      </c>
      <c r="B96" s="178"/>
      <c r="C96" s="178"/>
      <c r="D96" s="178"/>
      <c r="E96" s="90"/>
      <c r="F96" s="182" t="s">
        <v>135</v>
      </c>
      <c r="G96" s="182"/>
    </row>
    <row r="97" spans="1:7" s="12" customFormat="1" ht="12.75" customHeight="1">
      <c r="A97" s="177" t="s">
        <v>126</v>
      </c>
      <c r="B97" s="177"/>
      <c r="C97" s="177"/>
      <c r="D97" s="177"/>
      <c r="E97" s="42" t="s">
        <v>127</v>
      </c>
      <c r="F97" s="148" t="s">
        <v>110</v>
      </c>
      <c r="G97" s="148"/>
    </row>
    <row r="98" spans="1:7" s="12" customFormat="1">
      <c r="A98" s="9"/>
      <c r="B98" s="9"/>
      <c r="C98" s="9"/>
      <c r="D98" s="9"/>
      <c r="E98" s="9"/>
      <c r="F98" s="9"/>
      <c r="G98" s="9"/>
    </row>
    <row r="99" spans="1:7" s="12" customFormat="1" ht="12.75" customHeight="1">
      <c r="A99" s="181" t="s">
        <v>136</v>
      </c>
      <c r="B99" s="181"/>
      <c r="C99" s="181"/>
      <c r="D99" s="181"/>
      <c r="E99" s="91"/>
      <c r="F99" s="179" t="s">
        <v>137</v>
      </c>
      <c r="G99" s="179"/>
    </row>
    <row r="100" spans="1:7" s="12" customFormat="1" ht="12.75" customHeight="1">
      <c r="A100" s="180" t="s">
        <v>128</v>
      </c>
      <c r="B100" s="180"/>
      <c r="C100" s="180"/>
      <c r="D100" s="180"/>
      <c r="E100" s="61" t="s">
        <v>127</v>
      </c>
      <c r="F100" s="161" t="s">
        <v>110</v>
      </c>
      <c r="G100" s="161"/>
    </row>
    <row r="101" spans="1:7" s="12" customFormat="1">
      <c r="A101" s="70"/>
      <c r="B101" s="70"/>
      <c r="C101" s="70"/>
      <c r="D101" s="70"/>
      <c r="E101" s="71"/>
      <c r="F101" s="9"/>
      <c r="G101" s="9"/>
    </row>
    <row r="102" spans="1:7" s="12" customFormat="1">
      <c r="A102" s="70"/>
      <c r="B102" s="70"/>
      <c r="C102" s="70"/>
      <c r="D102" s="70"/>
      <c r="E102" s="71"/>
      <c r="F102" s="9"/>
      <c r="G102" s="9"/>
    </row>
    <row r="103" spans="1:7" s="12" customFormat="1" ht="12.75" customHeight="1">
      <c r="E103" s="42"/>
    </row>
  </sheetData>
  <mergeCells count="26">
    <mergeCell ref="F99:G99"/>
    <mergeCell ref="F100:G100"/>
    <mergeCell ref="A100:D100"/>
    <mergeCell ref="A99:D99"/>
    <mergeCell ref="F96:G96"/>
    <mergeCell ref="F97:G97"/>
    <mergeCell ref="C47:D47"/>
    <mergeCell ref="C53:D53"/>
    <mergeCell ref="B62:D62"/>
    <mergeCell ref="B94:D94"/>
    <mergeCell ref="A97:D97"/>
    <mergeCell ref="A96:D9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E2:G2"/>
    <mergeCell ref="E3:G3"/>
    <mergeCell ref="A7:G7"/>
    <mergeCell ref="A8:G8"/>
    <mergeCell ref="A5:G6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5F16D-2D16-4C6B-9E69-5BAD4F4B0300}">
  <dimension ref="A1:I67"/>
  <sheetViews>
    <sheetView showGridLines="0" tabSelected="1" topLeftCell="A19" zoomScaleNormal="100" zoomScaleSheetLayoutView="100" workbookViewId="0">
      <selection activeCell="I45" sqref="I45"/>
    </sheetView>
  </sheetViews>
  <sheetFormatPr defaultRowHeight="12.75"/>
  <cols>
    <col min="1" max="1" width="8" style="92" customWidth="1"/>
    <col min="2" max="2" width="1.5703125" style="92" hidden="1" customWidth="1"/>
    <col min="3" max="3" width="30.140625" style="92" customWidth="1"/>
    <col min="4" max="4" width="18.28515625" style="92" customWidth="1"/>
    <col min="5" max="5" width="0" style="92" hidden="1" customWidth="1"/>
    <col min="6" max="6" width="11.7109375" style="92" customWidth="1"/>
    <col min="7" max="7" width="13.140625" style="92" customWidth="1"/>
    <col min="8" max="8" width="14.7109375" style="92" customWidth="1"/>
    <col min="9" max="9" width="15.85546875" style="92" customWidth="1"/>
    <col min="10" max="16384" width="9.140625" style="92"/>
  </cols>
  <sheetData>
    <row r="1" spans="1:9">
      <c r="G1" s="122"/>
      <c r="H1" s="122"/>
    </row>
    <row r="2" spans="1:9" ht="15.75">
      <c r="D2" s="121"/>
      <c r="G2" s="120" t="s">
        <v>217</v>
      </c>
      <c r="H2" s="119"/>
      <c r="I2" s="119"/>
    </row>
    <row r="3" spans="1:9" ht="15.75">
      <c r="G3" s="120" t="s">
        <v>111</v>
      </c>
      <c r="H3" s="119"/>
      <c r="I3" s="119"/>
    </row>
    <row r="5" spans="1:9" ht="15.75">
      <c r="A5" s="191"/>
      <c r="B5" s="192"/>
      <c r="C5" s="192"/>
      <c r="D5" s="192"/>
      <c r="E5" s="192"/>
      <c r="F5" s="192"/>
      <c r="G5" s="192"/>
      <c r="H5" s="192"/>
      <c r="I5" s="192"/>
    </row>
    <row r="6" spans="1:9" ht="15.75">
      <c r="A6" s="193"/>
      <c r="B6" s="192"/>
      <c r="C6" s="192"/>
      <c r="D6" s="192"/>
      <c r="E6" s="192"/>
      <c r="F6" s="192"/>
      <c r="G6" s="192"/>
      <c r="H6" s="192"/>
      <c r="I6" s="192"/>
    </row>
    <row r="7" spans="1:9" ht="15.75">
      <c r="A7" s="194" t="s">
        <v>130</v>
      </c>
      <c r="B7" s="195"/>
      <c r="C7" s="195"/>
      <c r="D7" s="195"/>
      <c r="E7" s="195"/>
      <c r="F7" s="195"/>
      <c r="G7" s="195"/>
      <c r="H7" s="195"/>
      <c r="I7" s="195"/>
    </row>
    <row r="8" spans="1:9" ht="15">
      <c r="A8" s="188"/>
      <c r="B8" s="184"/>
      <c r="C8" s="184"/>
      <c r="D8" s="184"/>
      <c r="E8" s="184"/>
      <c r="F8" s="184"/>
      <c r="G8" s="184"/>
      <c r="H8" s="184"/>
      <c r="I8" s="184"/>
    </row>
    <row r="9" spans="1:9" ht="15">
      <c r="A9" s="196" t="s">
        <v>132</v>
      </c>
      <c r="B9" s="197"/>
      <c r="C9" s="197"/>
      <c r="D9" s="197"/>
      <c r="E9" s="197"/>
      <c r="F9" s="197"/>
      <c r="G9" s="197"/>
      <c r="H9" s="197"/>
      <c r="I9" s="197"/>
    </row>
    <row r="10" spans="1:9" ht="15">
      <c r="A10" s="188"/>
      <c r="B10" s="184"/>
      <c r="C10" s="184"/>
      <c r="D10" s="184"/>
      <c r="E10" s="184"/>
      <c r="F10" s="184"/>
      <c r="G10" s="184"/>
      <c r="H10" s="184"/>
      <c r="I10" s="184"/>
    </row>
    <row r="11" spans="1:9" ht="15">
      <c r="A11" s="188"/>
      <c r="B11" s="192"/>
      <c r="C11" s="192"/>
      <c r="D11" s="192"/>
      <c r="E11" s="192"/>
      <c r="F11" s="192"/>
      <c r="G11" s="192"/>
      <c r="H11" s="192"/>
      <c r="I11" s="192"/>
    </row>
    <row r="12" spans="1:9" ht="15">
      <c r="A12" s="198"/>
      <c r="B12" s="184"/>
      <c r="C12" s="184"/>
      <c r="D12" s="184"/>
      <c r="E12" s="184"/>
      <c r="F12" s="184"/>
      <c r="G12" s="184"/>
      <c r="H12" s="184"/>
      <c r="I12" s="184"/>
    </row>
    <row r="13" spans="1:9" ht="15">
      <c r="A13" s="189" t="s">
        <v>216</v>
      </c>
      <c r="B13" s="190"/>
      <c r="C13" s="190"/>
      <c r="D13" s="190"/>
      <c r="E13" s="190"/>
      <c r="F13" s="190"/>
      <c r="G13" s="190"/>
      <c r="H13" s="190"/>
      <c r="I13" s="190"/>
    </row>
    <row r="14" spans="1:9" ht="15">
      <c r="A14" s="188"/>
      <c r="B14" s="184"/>
      <c r="C14" s="184"/>
      <c r="D14" s="184"/>
      <c r="E14" s="184"/>
      <c r="F14" s="184"/>
      <c r="G14" s="184"/>
      <c r="H14" s="184"/>
      <c r="I14" s="184"/>
    </row>
    <row r="15" spans="1:9" ht="15">
      <c r="A15" s="189" t="s">
        <v>131</v>
      </c>
      <c r="B15" s="190"/>
      <c r="C15" s="190"/>
      <c r="D15" s="190"/>
      <c r="E15" s="190"/>
      <c r="F15" s="190"/>
      <c r="G15" s="190"/>
      <c r="H15" s="190"/>
      <c r="I15" s="190"/>
    </row>
    <row r="16" spans="1:9" ht="9.75" customHeight="1">
      <c r="A16" s="118"/>
      <c r="B16" s="95"/>
      <c r="C16" s="95"/>
      <c r="D16" s="95"/>
      <c r="E16" s="95"/>
      <c r="F16" s="95"/>
      <c r="G16" s="95"/>
      <c r="H16" s="95"/>
      <c r="I16" s="95"/>
    </row>
    <row r="17" spans="1:9" ht="15">
      <c r="A17" s="183" t="s">
        <v>218</v>
      </c>
      <c r="B17" s="184"/>
      <c r="C17" s="184"/>
      <c r="D17" s="184"/>
      <c r="E17" s="184"/>
      <c r="F17" s="184"/>
      <c r="G17" s="184"/>
      <c r="H17" s="184"/>
      <c r="I17" s="184"/>
    </row>
    <row r="18" spans="1:9" ht="15">
      <c r="A18" s="188" t="s">
        <v>1</v>
      </c>
      <c r="B18" s="184"/>
      <c r="C18" s="184"/>
      <c r="D18" s="184"/>
      <c r="E18" s="184"/>
      <c r="F18" s="184"/>
      <c r="G18" s="184"/>
      <c r="H18" s="184"/>
      <c r="I18" s="184"/>
    </row>
    <row r="19" spans="1:9" s="95" customFormat="1" ht="15">
      <c r="A19" s="205" t="s">
        <v>215</v>
      </c>
      <c r="B19" s="184"/>
      <c r="C19" s="184"/>
      <c r="D19" s="184"/>
      <c r="E19" s="184"/>
      <c r="F19" s="184"/>
      <c r="G19" s="184"/>
      <c r="H19" s="184"/>
      <c r="I19" s="184"/>
    </row>
    <row r="20" spans="1:9" s="116" customFormat="1" ht="50.1" customHeight="1">
      <c r="A20" s="210" t="s">
        <v>2</v>
      </c>
      <c r="B20" s="210"/>
      <c r="C20" s="210" t="s">
        <v>3</v>
      </c>
      <c r="D20" s="211"/>
      <c r="E20" s="211"/>
      <c r="F20" s="211"/>
      <c r="G20" s="117" t="s">
        <v>214</v>
      </c>
      <c r="H20" s="117" t="s">
        <v>212</v>
      </c>
      <c r="I20" s="117" t="s">
        <v>213</v>
      </c>
    </row>
    <row r="21" spans="1:9" ht="15.75">
      <c r="A21" s="114" t="s">
        <v>7</v>
      </c>
      <c r="B21" s="109" t="s">
        <v>211</v>
      </c>
      <c r="C21" s="212" t="s">
        <v>211</v>
      </c>
      <c r="D21" s="213"/>
      <c r="E21" s="213"/>
      <c r="F21" s="213"/>
      <c r="G21" s="111" t="s">
        <v>267</v>
      </c>
      <c r="H21" s="106">
        <f>SUM(H22,H27,H28)</f>
        <v>56550.030000000006</v>
      </c>
      <c r="I21" s="106">
        <f>SUM(I22,I27,I28)</f>
        <v>54974.25</v>
      </c>
    </row>
    <row r="22" spans="1:9" ht="15.75">
      <c r="A22" s="113" t="s">
        <v>9</v>
      </c>
      <c r="B22" s="104" t="s">
        <v>210</v>
      </c>
      <c r="C22" s="187" t="s">
        <v>210</v>
      </c>
      <c r="D22" s="187"/>
      <c r="E22" s="187"/>
      <c r="F22" s="187"/>
      <c r="G22" s="112"/>
      <c r="H22" s="102">
        <f>SUM(H23:H26)</f>
        <v>56550.030000000006</v>
      </c>
      <c r="I22" s="102">
        <v>54974.25</v>
      </c>
    </row>
    <row r="23" spans="1:9" ht="15.75">
      <c r="A23" s="113" t="s">
        <v>209</v>
      </c>
      <c r="B23" s="104" t="s">
        <v>60</v>
      </c>
      <c r="C23" s="187" t="s">
        <v>60</v>
      </c>
      <c r="D23" s="187"/>
      <c r="E23" s="187"/>
      <c r="F23" s="187"/>
      <c r="G23" s="112"/>
      <c r="H23" s="110">
        <v>26165.65</v>
      </c>
      <c r="I23" s="110">
        <v>27252.89</v>
      </c>
    </row>
    <row r="24" spans="1:9" ht="15.75">
      <c r="A24" s="113" t="s">
        <v>208</v>
      </c>
      <c r="B24" s="105" t="s">
        <v>207</v>
      </c>
      <c r="C24" s="185" t="s">
        <v>207</v>
      </c>
      <c r="D24" s="185"/>
      <c r="E24" s="185"/>
      <c r="F24" s="185"/>
      <c r="G24" s="112"/>
      <c r="H24" s="110">
        <v>30350.09</v>
      </c>
      <c r="I24" s="110">
        <v>27707.77</v>
      </c>
    </row>
    <row r="25" spans="1:9" ht="15.75">
      <c r="A25" s="113" t="s">
        <v>206</v>
      </c>
      <c r="B25" s="104" t="s">
        <v>205</v>
      </c>
      <c r="C25" s="185" t="s">
        <v>205</v>
      </c>
      <c r="D25" s="185"/>
      <c r="E25" s="185"/>
      <c r="F25" s="185"/>
      <c r="G25" s="112"/>
      <c r="H25" s="110">
        <v>34.29</v>
      </c>
      <c r="I25" s="110">
        <v>13.59</v>
      </c>
    </row>
    <row r="26" spans="1:9" ht="15.75">
      <c r="A26" s="113" t="s">
        <v>204</v>
      </c>
      <c r="B26" s="105" t="s">
        <v>203</v>
      </c>
      <c r="C26" s="185" t="s">
        <v>203</v>
      </c>
      <c r="D26" s="185"/>
      <c r="E26" s="185"/>
      <c r="F26" s="185"/>
      <c r="G26" s="112"/>
      <c r="H26" s="110"/>
      <c r="I26" s="110"/>
    </row>
    <row r="27" spans="1:9" ht="15.75">
      <c r="A27" s="113" t="s">
        <v>16</v>
      </c>
      <c r="B27" s="104" t="s">
        <v>202</v>
      </c>
      <c r="C27" s="185" t="s">
        <v>202</v>
      </c>
      <c r="D27" s="185"/>
      <c r="E27" s="185"/>
      <c r="F27" s="185"/>
      <c r="G27" s="112"/>
      <c r="H27" s="102"/>
      <c r="I27" s="115"/>
    </row>
    <row r="28" spans="1:9" ht="15.75">
      <c r="A28" s="113" t="s">
        <v>36</v>
      </c>
      <c r="B28" s="104" t="s">
        <v>201</v>
      </c>
      <c r="C28" s="185" t="s">
        <v>201</v>
      </c>
      <c r="D28" s="185"/>
      <c r="E28" s="185"/>
      <c r="F28" s="185"/>
      <c r="G28" s="112"/>
      <c r="H28" s="102">
        <f>SUM(H29)+SUM(H30)</f>
        <v>0</v>
      </c>
      <c r="I28" s="102">
        <f>SUM(I29)+SUM(I30)</f>
        <v>0</v>
      </c>
    </row>
    <row r="29" spans="1:9" ht="15.75">
      <c r="A29" s="113" t="s">
        <v>200</v>
      </c>
      <c r="B29" s="105" t="s">
        <v>199</v>
      </c>
      <c r="C29" s="185" t="s">
        <v>199</v>
      </c>
      <c r="D29" s="185"/>
      <c r="E29" s="185"/>
      <c r="F29" s="185"/>
      <c r="G29" s="112"/>
      <c r="H29" s="110"/>
      <c r="I29" s="110"/>
    </row>
    <row r="30" spans="1:9" ht="15.75">
      <c r="A30" s="113" t="s">
        <v>198</v>
      </c>
      <c r="B30" s="105" t="s">
        <v>197</v>
      </c>
      <c r="C30" s="185" t="s">
        <v>197</v>
      </c>
      <c r="D30" s="185"/>
      <c r="E30" s="185"/>
      <c r="F30" s="185"/>
      <c r="G30" s="112"/>
      <c r="H30" s="110"/>
      <c r="I30" s="110"/>
    </row>
    <row r="31" spans="1:9" ht="15.75">
      <c r="A31" s="114" t="s">
        <v>45</v>
      </c>
      <c r="B31" s="109" t="s">
        <v>196</v>
      </c>
      <c r="C31" s="212" t="s">
        <v>196</v>
      </c>
      <c r="D31" s="212"/>
      <c r="E31" s="212"/>
      <c r="F31" s="212"/>
      <c r="G31" s="111" t="s">
        <v>268</v>
      </c>
      <c r="H31" s="106">
        <f>SUM(H32:H45)</f>
        <v>56550.03</v>
      </c>
      <c r="I31" s="106">
        <f>SUM(I32:I45)</f>
        <v>54974.25</v>
      </c>
    </row>
    <row r="32" spans="1:9" ht="15.75">
      <c r="A32" s="113" t="s">
        <v>9</v>
      </c>
      <c r="B32" s="104" t="s">
        <v>195</v>
      </c>
      <c r="C32" s="185" t="s">
        <v>194</v>
      </c>
      <c r="D32" s="186"/>
      <c r="E32" s="186"/>
      <c r="F32" s="186"/>
      <c r="G32" s="112"/>
      <c r="H32" s="110">
        <v>53873.73</v>
      </c>
      <c r="I32" s="110">
        <v>48352.97</v>
      </c>
    </row>
    <row r="33" spans="1:9" ht="15.75">
      <c r="A33" s="113" t="s">
        <v>16</v>
      </c>
      <c r="B33" s="104" t="s">
        <v>193</v>
      </c>
      <c r="C33" s="185" t="s">
        <v>192</v>
      </c>
      <c r="D33" s="186"/>
      <c r="E33" s="186"/>
      <c r="F33" s="186"/>
      <c r="G33" s="112"/>
      <c r="H33" s="110">
        <v>997.17</v>
      </c>
      <c r="I33" s="110">
        <v>941.13</v>
      </c>
    </row>
    <row r="34" spans="1:9" ht="15.75">
      <c r="A34" s="113" t="s">
        <v>36</v>
      </c>
      <c r="B34" s="104" t="s">
        <v>191</v>
      </c>
      <c r="C34" s="185" t="s">
        <v>190</v>
      </c>
      <c r="D34" s="186"/>
      <c r="E34" s="186"/>
      <c r="F34" s="186"/>
      <c r="G34" s="112"/>
      <c r="H34" s="110">
        <v>16.48</v>
      </c>
      <c r="I34" s="110">
        <v>52.89</v>
      </c>
    </row>
    <row r="35" spans="1:9" ht="15.75">
      <c r="A35" s="113" t="s">
        <v>44</v>
      </c>
      <c r="B35" s="104" t="s">
        <v>189</v>
      </c>
      <c r="C35" s="187" t="s">
        <v>188</v>
      </c>
      <c r="D35" s="186"/>
      <c r="E35" s="186"/>
      <c r="F35" s="186"/>
      <c r="G35" s="112"/>
      <c r="H35" s="110">
        <v>161.5</v>
      </c>
      <c r="I35" s="110">
        <v>400</v>
      </c>
    </row>
    <row r="36" spans="1:9" ht="15.75">
      <c r="A36" s="113" t="s">
        <v>55</v>
      </c>
      <c r="B36" s="104" t="s">
        <v>187</v>
      </c>
      <c r="C36" s="187" t="s">
        <v>186</v>
      </c>
      <c r="D36" s="186"/>
      <c r="E36" s="186"/>
      <c r="F36" s="186"/>
      <c r="G36" s="112"/>
      <c r="H36" s="110"/>
      <c r="I36" s="110"/>
    </row>
    <row r="37" spans="1:9" ht="15.75">
      <c r="A37" s="113" t="s">
        <v>185</v>
      </c>
      <c r="B37" s="104" t="s">
        <v>184</v>
      </c>
      <c r="C37" s="187" t="s">
        <v>183</v>
      </c>
      <c r="D37" s="186"/>
      <c r="E37" s="186"/>
      <c r="F37" s="186"/>
      <c r="G37" s="112"/>
      <c r="H37" s="110">
        <v>26.38</v>
      </c>
      <c r="I37" s="110">
        <v>129.32</v>
      </c>
    </row>
    <row r="38" spans="1:9" ht="15.75">
      <c r="A38" s="113" t="s">
        <v>182</v>
      </c>
      <c r="B38" s="104" t="s">
        <v>181</v>
      </c>
      <c r="C38" s="187" t="s">
        <v>180</v>
      </c>
      <c r="D38" s="186"/>
      <c r="E38" s="186"/>
      <c r="F38" s="186"/>
      <c r="G38" s="112"/>
      <c r="H38" s="110"/>
      <c r="I38" s="110">
        <v>3389.23</v>
      </c>
    </row>
    <row r="39" spans="1:9" ht="15.75">
      <c r="A39" s="113" t="s">
        <v>179</v>
      </c>
      <c r="B39" s="104" t="s">
        <v>178</v>
      </c>
      <c r="C39" s="185" t="s">
        <v>178</v>
      </c>
      <c r="D39" s="186"/>
      <c r="E39" s="186"/>
      <c r="F39" s="186"/>
      <c r="G39" s="112"/>
      <c r="H39" s="110"/>
      <c r="I39" s="110"/>
    </row>
    <row r="40" spans="1:9" ht="15.75">
      <c r="A40" s="113" t="s">
        <v>177</v>
      </c>
      <c r="B40" s="104" t="s">
        <v>176</v>
      </c>
      <c r="C40" s="187" t="s">
        <v>176</v>
      </c>
      <c r="D40" s="186"/>
      <c r="E40" s="186"/>
      <c r="F40" s="186"/>
      <c r="G40" s="112"/>
      <c r="H40" s="110">
        <v>20.7</v>
      </c>
      <c r="I40" s="110"/>
    </row>
    <row r="41" spans="1:9" ht="15.75" customHeight="1">
      <c r="A41" s="113" t="s">
        <v>175</v>
      </c>
      <c r="B41" s="104" t="s">
        <v>174</v>
      </c>
      <c r="C41" s="185" t="s">
        <v>173</v>
      </c>
      <c r="D41" s="211"/>
      <c r="E41" s="211"/>
      <c r="F41" s="211"/>
      <c r="G41" s="112"/>
      <c r="H41" s="110">
        <v>1091.82</v>
      </c>
      <c r="I41" s="110">
        <v>1375.5</v>
      </c>
    </row>
    <row r="42" spans="1:9" ht="15.75" customHeight="1">
      <c r="A42" s="113" t="s">
        <v>172</v>
      </c>
      <c r="B42" s="104" t="s">
        <v>171</v>
      </c>
      <c r="C42" s="185" t="s">
        <v>170</v>
      </c>
      <c r="D42" s="186"/>
      <c r="E42" s="186"/>
      <c r="F42" s="186"/>
      <c r="G42" s="112"/>
      <c r="H42" s="110"/>
      <c r="I42" s="110"/>
    </row>
    <row r="43" spans="1:9" ht="15.75">
      <c r="A43" s="113" t="s">
        <v>169</v>
      </c>
      <c r="B43" s="104" t="s">
        <v>168</v>
      </c>
      <c r="C43" s="185" t="s">
        <v>167</v>
      </c>
      <c r="D43" s="186"/>
      <c r="E43" s="186"/>
      <c r="F43" s="186"/>
      <c r="G43" s="112"/>
      <c r="H43" s="110"/>
      <c r="I43" s="110"/>
    </row>
    <row r="44" spans="1:9" ht="15.75">
      <c r="A44" s="113" t="s">
        <v>166</v>
      </c>
      <c r="B44" s="104" t="s">
        <v>165</v>
      </c>
      <c r="C44" s="185" t="s">
        <v>164</v>
      </c>
      <c r="D44" s="186"/>
      <c r="E44" s="186"/>
      <c r="F44" s="186"/>
      <c r="G44" s="112"/>
      <c r="H44" s="110">
        <v>362.25</v>
      </c>
      <c r="I44" s="110">
        <v>333.21</v>
      </c>
    </row>
    <row r="45" spans="1:9" ht="15.75">
      <c r="A45" s="113" t="s">
        <v>163</v>
      </c>
      <c r="B45" s="104" t="s">
        <v>162</v>
      </c>
      <c r="C45" s="206" t="s">
        <v>161</v>
      </c>
      <c r="D45" s="207"/>
      <c r="E45" s="207"/>
      <c r="F45" s="208"/>
      <c r="G45" s="112"/>
      <c r="H45" s="110"/>
      <c r="I45" s="110"/>
    </row>
    <row r="46" spans="1:9" ht="15.75">
      <c r="A46" s="109" t="s">
        <v>47</v>
      </c>
      <c r="B46" s="108" t="s">
        <v>160</v>
      </c>
      <c r="C46" s="209" t="s">
        <v>160</v>
      </c>
      <c r="D46" s="203"/>
      <c r="E46" s="203"/>
      <c r="F46" s="204"/>
      <c r="G46" s="111"/>
      <c r="H46" s="106">
        <f>H21-H31</f>
        <v>0</v>
      </c>
      <c r="I46" s="106">
        <f>I21-I31</f>
        <v>0</v>
      </c>
    </row>
    <row r="47" spans="1:9" ht="15.75">
      <c r="A47" s="109" t="s">
        <v>58</v>
      </c>
      <c r="B47" s="109" t="s">
        <v>159</v>
      </c>
      <c r="C47" s="202" t="s">
        <v>159</v>
      </c>
      <c r="D47" s="203"/>
      <c r="E47" s="203"/>
      <c r="F47" s="204"/>
      <c r="G47" s="107"/>
      <c r="H47" s="106">
        <f>IF(TYPE(H48)=1,H48,0)-IF(TYPE(H49)=1,H49,0)-IF(TYPE(H50)=1,H50,0)</f>
        <v>0</v>
      </c>
      <c r="I47" s="106">
        <f>IF(TYPE(I48)=1,I48,0)-IF(TYPE(I49)=1,I49,0)-IF(TYPE(I50)=1,I50,0)</f>
        <v>0</v>
      </c>
    </row>
    <row r="48" spans="1:9" ht="15.75">
      <c r="A48" s="105" t="s">
        <v>158</v>
      </c>
      <c r="B48" s="104" t="s">
        <v>157</v>
      </c>
      <c r="C48" s="206" t="s">
        <v>156</v>
      </c>
      <c r="D48" s="207"/>
      <c r="E48" s="207"/>
      <c r="F48" s="208"/>
      <c r="G48" s="103"/>
      <c r="H48" s="102"/>
      <c r="I48" s="110"/>
    </row>
    <row r="49" spans="1:9" ht="15.75">
      <c r="A49" s="105" t="s">
        <v>16</v>
      </c>
      <c r="B49" s="104" t="s">
        <v>155</v>
      </c>
      <c r="C49" s="206" t="s">
        <v>155</v>
      </c>
      <c r="D49" s="207"/>
      <c r="E49" s="207"/>
      <c r="F49" s="208"/>
      <c r="G49" s="103"/>
      <c r="H49" s="110"/>
      <c r="I49" s="110"/>
    </row>
    <row r="50" spans="1:9" ht="15.75">
      <c r="A50" s="105" t="s">
        <v>154</v>
      </c>
      <c r="B50" s="104" t="s">
        <v>153</v>
      </c>
      <c r="C50" s="206" t="s">
        <v>152</v>
      </c>
      <c r="D50" s="207"/>
      <c r="E50" s="207"/>
      <c r="F50" s="208"/>
      <c r="G50" s="103"/>
      <c r="H50" s="110"/>
      <c r="I50" s="110"/>
    </row>
    <row r="51" spans="1:9" ht="15.75">
      <c r="A51" s="109" t="s">
        <v>63</v>
      </c>
      <c r="B51" s="108" t="s">
        <v>151</v>
      </c>
      <c r="C51" s="209" t="s">
        <v>151</v>
      </c>
      <c r="D51" s="203"/>
      <c r="E51" s="203"/>
      <c r="F51" s="204"/>
      <c r="G51" s="107"/>
      <c r="H51" s="110"/>
      <c r="I51" s="110"/>
    </row>
    <row r="52" spans="1:9" ht="30" customHeight="1">
      <c r="A52" s="109" t="s">
        <v>75</v>
      </c>
      <c r="B52" s="108" t="s">
        <v>150</v>
      </c>
      <c r="C52" s="215" t="s">
        <v>150</v>
      </c>
      <c r="D52" s="200"/>
      <c r="E52" s="200"/>
      <c r="F52" s="201"/>
      <c r="G52" s="107"/>
      <c r="H52" s="110"/>
      <c r="I52" s="110"/>
    </row>
    <row r="53" spans="1:9" ht="15.75">
      <c r="A53" s="109" t="s">
        <v>87</v>
      </c>
      <c r="B53" s="108" t="s">
        <v>149</v>
      </c>
      <c r="C53" s="209" t="s">
        <v>149</v>
      </c>
      <c r="D53" s="203"/>
      <c r="E53" s="203"/>
      <c r="F53" s="204"/>
      <c r="G53" s="107"/>
      <c r="H53" s="110"/>
      <c r="I53" s="110"/>
    </row>
    <row r="54" spans="1:9" ht="30" customHeight="1">
      <c r="A54" s="109" t="s">
        <v>148</v>
      </c>
      <c r="B54" s="109" t="s">
        <v>147</v>
      </c>
      <c r="C54" s="199" t="s">
        <v>147</v>
      </c>
      <c r="D54" s="200"/>
      <c r="E54" s="200"/>
      <c r="F54" s="201"/>
      <c r="G54" s="107"/>
      <c r="H54" s="106">
        <f>SUM(H46,H47,H51,H52,H53)</f>
        <v>0</v>
      </c>
      <c r="I54" s="106">
        <f>SUM(I46,I47,I51,I52,I53)</f>
        <v>0</v>
      </c>
    </row>
    <row r="55" spans="1:9" ht="15.75">
      <c r="A55" s="109" t="s">
        <v>9</v>
      </c>
      <c r="B55" s="109" t="s">
        <v>146</v>
      </c>
      <c r="C55" s="202" t="s">
        <v>146</v>
      </c>
      <c r="D55" s="203"/>
      <c r="E55" s="203"/>
      <c r="F55" s="204"/>
      <c r="G55" s="107"/>
      <c r="H55" s="110"/>
      <c r="I55" s="110"/>
    </row>
    <row r="56" spans="1:9" ht="15.75">
      <c r="A56" s="109" t="s">
        <v>145</v>
      </c>
      <c r="B56" s="108" t="s">
        <v>144</v>
      </c>
      <c r="C56" s="209" t="s">
        <v>144</v>
      </c>
      <c r="D56" s="203"/>
      <c r="E56" s="203"/>
      <c r="F56" s="204"/>
      <c r="G56" s="107"/>
      <c r="H56" s="106">
        <f>SUM(H54,H55)</f>
        <v>0</v>
      </c>
      <c r="I56" s="106">
        <f>SUM(I54,I55)</f>
        <v>0</v>
      </c>
    </row>
    <row r="57" spans="1:9" ht="15.75">
      <c r="A57" s="105" t="s">
        <v>9</v>
      </c>
      <c r="B57" s="104" t="s">
        <v>143</v>
      </c>
      <c r="C57" s="206" t="s">
        <v>143</v>
      </c>
      <c r="D57" s="207"/>
      <c r="E57" s="207"/>
      <c r="F57" s="208"/>
      <c r="G57" s="103"/>
      <c r="H57" s="102"/>
      <c r="I57" s="102"/>
    </row>
    <row r="58" spans="1:9" ht="15.75">
      <c r="A58" s="105" t="s">
        <v>16</v>
      </c>
      <c r="B58" s="104" t="s">
        <v>142</v>
      </c>
      <c r="C58" s="206" t="s">
        <v>142</v>
      </c>
      <c r="D58" s="207"/>
      <c r="E58" s="207"/>
      <c r="F58" s="208"/>
      <c r="G58" s="103"/>
      <c r="H58" s="102"/>
      <c r="I58" s="102"/>
    </row>
    <row r="59" spans="1:9">
      <c r="A59" s="101"/>
      <c r="B59" s="101"/>
      <c r="C59" s="101"/>
      <c r="D59" s="101"/>
    </row>
    <row r="60" spans="1:9" ht="15.75" customHeight="1">
      <c r="A60" s="219" t="s">
        <v>219</v>
      </c>
      <c r="B60" s="219"/>
      <c r="C60" s="219"/>
      <c r="D60" s="219"/>
      <c r="E60" s="219"/>
      <c r="F60" s="219"/>
      <c r="G60" s="100"/>
      <c r="H60" s="218" t="s">
        <v>220</v>
      </c>
      <c r="I60" s="218"/>
    </row>
    <row r="61" spans="1:9" s="95" customFormat="1" ht="18.75" customHeight="1">
      <c r="A61" s="216" t="s">
        <v>141</v>
      </c>
      <c r="B61" s="216"/>
      <c r="C61" s="216"/>
      <c r="D61" s="216"/>
      <c r="E61" s="216"/>
      <c r="F61" s="216"/>
      <c r="G61" s="96" t="s">
        <v>127</v>
      </c>
      <c r="H61" s="217" t="s">
        <v>110</v>
      </c>
      <c r="I61" s="217"/>
    </row>
    <row r="62" spans="1:9" s="95" customFormat="1" ht="10.5" customHeight="1">
      <c r="A62" s="99"/>
      <c r="B62" s="99"/>
      <c r="C62" s="99"/>
      <c r="D62" s="99"/>
      <c r="E62" s="99"/>
      <c r="F62" s="99"/>
      <c r="G62" s="99"/>
      <c r="H62" s="98"/>
      <c r="I62" s="98"/>
    </row>
    <row r="63" spans="1:9" s="95" customFormat="1" ht="15" customHeight="1">
      <c r="A63" s="220" t="s">
        <v>136</v>
      </c>
      <c r="B63" s="220"/>
      <c r="C63" s="220"/>
      <c r="D63" s="220"/>
      <c r="E63" s="220"/>
      <c r="F63" s="220"/>
      <c r="G63" s="97" t="s">
        <v>140</v>
      </c>
      <c r="H63" s="214" t="s">
        <v>221</v>
      </c>
      <c r="I63" s="214"/>
    </row>
    <row r="64" spans="1:9" s="95" customFormat="1" ht="12" customHeight="1">
      <c r="A64" s="216" t="s">
        <v>139</v>
      </c>
      <c r="B64" s="216"/>
      <c r="C64" s="216"/>
      <c r="D64" s="216"/>
      <c r="E64" s="216"/>
      <c r="F64" s="216"/>
      <c r="G64" s="96" t="s">
        <v>138</v>
      </c>
      <c r="H64" s="217" t="s">
        <v>110</v>
      </c>
      <c r="I64" s="217"/>
    </row>
    <row r="67" spans="1:9" ht="12.75" customHeight="1">
      <c r="A67" s="93"/>
      <c r="B67" s="93"/>
      <c r="C67" s="93"/>
      <c r="D67" s="93"/>
      <c r="E67" s="93"/>
      <c r="F67" s="93"/>
      <c r="G67" s="93"/>
      <c r="H67" s="94"/>
      <c r="I67" s="93"/>
    </row>
  </sheetData>
  <mergeCells count="62">
    <mergeCell ref="A64:F64"/>
    <mergeCell ref="H64:I64"/>
    <mergeCell ref="C51:F51"/>
    <mergeCell ref="C56:F56"/>
    <mergeCell ref="C57:F57"/>
    <mergeCell ref="C58:F58"/>
    <mergeCell ref="H60:I60"/>
    <mergeCell ref="H61:I61"/>
    <mergeCell ref="A61:F61"/>
    <mergeCell ref="A60:F60"/>
    <mergeCell ref="A63:F63"/>
    <mergeCell ref="H63:I63"/>
    <mergeCell ref="C52:F52"/>
    <mergeCell ref="C53:F53"/>
    <mergeCell ref="C47:F47"/>
    <mergeCell ref="C35:F35"/>
    <mergeCell ref="C36:F36"/>
    <mergeCell ref="C37:F37"/>
    <mergeCell ref="C40:F40"/>
    <mergeCell ref="C41:F41"/>
    <mergeCell ref="C54:F54"/>
    <mergeCell ref="C55:F55"/>
    <mergeCell ref="A19:I19"/>
    <mergeCell ref="C48:F48"/>
    <mergeCell ref="C49:F49"/>
    <mergeCell ref="C50:F50"/>
    <mergeCell ref="C45:F45"/>
    <mergeCell ref="C46:F46"/>
    <mergeCell ref="C23:F23"/>
    <mergeCell ref="C20:F20"/>
    <mergeCell ref="C21:F21"/>
    <mergeCell ref="C28:F28"/>
    <mergeCell ref="A20:B20"/>
    <mergeCell ref="C29:F29"/>
    <mergeCell ref="C30:F30"/>
    <mergeCell ref="C31:F31"/>
    <mergeCell ref="A14:I14"/>
    <mergeCell ref="A15:I15"/>
    <mergeCell ref="A5:I5"/>
    <mergeCell ref="A6:I6"/>
    <mergeCell ref="A7:I7"/>
    <mergeCell ref="A8:I8"/>
    <mergeCell ref="A9:I9"/>
    <mergeCell ref="A10:I10"/>
    <mergeCell ref="A12:I12"/>
    <mergeCell ref="A13:I13"/>
    <mergeCell ref="A11:I11"/>
    <mergeCell ref="A17:I17"/>
    <mergeCell ref="C42:F42"/>
    <mergeCell ref="C43:F43"/>
    <mergeCell ref="C44:F44"/>
    <mergeCell ref="C38:F38"/>
    <mergeCell ref="C39:F39"/>
    <mergeCell ref="C22:F22"/>
    <mergeCell ref="A18:I18"/>
    <mergeCell ref="C32:F32"/>
    <mergeCell ref="C33:F33"/>
    <mergeCell ref="C34:F34"/>
    <mergeCell ref="C24:F24"/>
    <mergeCell ref="C25:F25"/>
    <mergeCell ref="C26:F26"/>
    <mergeCell ref="C27:F27"/>
  </mergeCells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3FC5A-8737-49B2-9560-74E8CE5BCBC6}">
  <dimension ref="A1:M29"/>
  <sheetViews>
    <sheetView showGridLines="0" zoomScaleNormal="80" zoomScaleSheetLayoutView="75" workbookViewId="0">
      <selection activeCell="K7" sqref="K7"/>
    </sheetView>
  </sheetViews>
  <sheetFormatPr defaultRowHeight="15"/>
  <cols>
    <col min="1" max="1" width="6" style="124" customWidth="1"/>
    <col min="2" max="2" width="32.85546875" style="123" customWidth="1"/>
    <col min="3" max="10" width="15.7109375" style="123" customWidth="1"/>
    <col min="11" max="11" width="13.140625" style="123" customWidth="1"/>
    <col min="12" max="13" width="15.7109375" style="123" customWidth="1"/>
    <col min="14" max="16384" width="9.140625" style="123"/>
  </cols>
  <sheetData>
    <row r="1" spans="1:13">
      <c r="I1" s="140"/>
      <c r="J1" s="140"/>
      <c r="K1" s="140"/>
    </row>
    <row r="2" spans="1:13">
      <c r="I2" s="123" t="s">
        <v>259</v>
      </c>
    </row>
    <row r="3" spans="1:13">
      <c r="I3" s="123" t="s">
        <v>258</v>
      </c>
    </row>
    <row r="5" spans="1:13">
      <c r="A5" s="222" t="s">
        <v>130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</row>
    <row r="6" spans="1:13">
      <c r="A6" s="222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</row>
    <row r="8" spans="1:13">
      <c r="A8" s="222" t="s">
        <v>257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</row>
    <row r="10" spans="1:13">
      <c r="A10" s="221" t="s">
        <v>2</v>
      </c>
      <c r="B10" s="221" t="s">
        <v>256</v>
      </c>
      <c r="C10" s="221" t="s">
        <v>254</v>
      </c>
      <c r="D10" s="221" t="s">
        <v>253</v>
      </c>
      <c r="E10" s="221"/>
      <c r="F10" s="221"/>
      <c r="G10" s="221"/>
      <c r="H10" s="221"/>
      <c r="I10" s="221"/>
      <c r="J10" s="224"/>
      <c r="K10" s="224"/>
      <c r="L10" s="221"/>
      <c r="M10" s="221" t="s">
        <v>255</v>
      </c>
    </row>
    <row r="11" spans="1:13" ht="123" customHeight="1">
      <c r="A11" s="221"/>
      <c r="B11" s="221"/>
      <c r="C11" s="221"/>
      <c r="D11" s="131" t="s">
        <v>251</v>
      </c>
      <c r="E11" s="131" t="s">
        <v>252</v>
      </c>
      <c r="F11" s="131" t="s">
        <v>250</v>
      </c>
      <c r="G11" s="131" t="s">
        <v>249</v>
      </c>
      <c r="H11" s="131" t="s">
        <v>248</v>
      </c>
      <c r="I11" s="139" t="s">
        <v>247</v>
      </c>
      <c r="J11" s="131" t="s">
        <v>246</v>
      </c>
      <c r="K11" s="131" t="s">
        <v>245</v>
      </c>
      <c r="L11" s="138" t="s">
        <v>244</v>
      </c>
      <c r="M11" s="221"/>
    </row>
    <row r="12" spans="1:13">
      <c r="A12" s="136">
        <v>1</v>
      </c>
      <c r="B12" s="136">
        <v>2</v>
      </c>
      <c r="C12" s="136">
        <v>3</v>
      </c>
      <c r="D12" s="136">
        <v>4</v>
      </c>
      <c r="E12" s="136">
        <v>5</v>
      </c>
      <c r="F12" s="136">
        <v>6</v>
      </c>
      <c r="G12" s="136">
        <v>7</v>
      </c>
      <c r="H12" s="136">
        <v>8</v>
      </c>
      <c r="I12" s="136">
        <v>9</v>
      </c>
      <c r="J12" s="136">
        <v>10</v>
      </c>
      <c r="K12" s="137" t="s">
        <v>243</v>
      </c>
      <c r="L12" s="136">
        <v>12</v>
      </c>
      <c r="M12" s="136">
        <v>13</v>
      </c>
    </row>
    <row r="13" spans="1:13" ht="71.25">
      <c r="A13" s="131" t="s">
        <v>242</v>
      </c>
      <c r="B13" s="130" t="s">
        <v>241</v>
      </c>
      <c r="C13" s="132">
        <f t="shared" ref="C13:L13" si="0">SUM(C14:C15)</f>
        <v>45176.59</v>
      </c>
      <c r="D13" s="132">
        <f t="shared" si="0"/>
        <v>17847.63</v>
      </c>
      <c r="E13" s="132">
        <f t="shared" si="0"/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-18010.41</v>
      </c>
      <c r="J13" s="132">
        <f t="shared" si="0"/>
        <v>0</v>
      </c>
      <c r="K13" s="132">
        <f t="shared" si="0"/>
        <v>0</v>
      </c>
      <c r="L13" s="132">
        <f t="shared" si="0"/>
        <v>0</v>
      </c>
      <c r="M13" s="132">
        <f t="shared" ref="M13:M25" si="1">SUM(C13:L13)</f>
        <v>45013.81</v>
      </c>
    </row>
    <row r="14" spans="1:13" ht="15" customHeight="1">
      <c r="A14" s="135" t="s">
        <v>240</v>
      </c>
      <c r="B14" s="134" t="s">
        <v>227</v>
      </c>
      <c r="C14" s="133">
        <v>45176.59</v>
      </c>
      <c r="D14" s="133"/>
      <c r="E14" s="133"/>
      <c r="F14" s="133"/>
      <c r="G14" s="133"/>
      <c r="H14" s="133"/>
      <c r="I14" s="133">
        <v>-162.78</v>
      </c>
      <c r="J14" s="133"/>
      <c r="K14" s="133"/>
      <c r="L14" s="133"/>
      <c r="M14" s="132">
        <f t="shared" si="1"/>
        <v>45013.81</v>
      </c>
    </row>
    <row r="15" spans="1:13" ht="15" customHeight="1">
      <c r="A15" s="135" t="s">
        <v>239</v>
      </c>
      <c r="B15" s="134" t="s">
        <v>225</v>
      </c>
      <c r="C15" s="133"/>
      <c r="D15" s="133">
        <v>17847.63</v>
      </c>
      <c r="E15" s="133"/>
      <c r="F15" s="133"/>
      <c r="G15" s="133"/>
      <c r="H15" s="133"/>
      <c r="I15" s="133">
        <v>-17847.63</v>
      </c>
      <c r="J15" s="133"/>
      <c r="K15" s="133"/>
      <c r="L15" s="133"/>
      <c r="M15" s="132">
        <f t="shared" si="1"/>
        <v>0</v>
      </c>
    </row>
    <row r="16" spans="1:13" ht="74.25" customHeight="1">
      <c r="A16" s="131" t="s">
        <v>238</v>
      </c>
      <c r="B16" s="130" t="s">
        <v>237</v>
      </c>
      <c r="C16" s="132">
        <f t="shared" ref="C16:L16" si="2">SUM(C17:C18)</f>
        <v>41618.68</v>
      </c>
      <c r="D16" s="132">
        <f t="shared" si="2"/>
        <v>21210.29</v>
      </c>
      <c r="E16" s="132">
        <f t="shared" si="2"/>
        <v>0</v>
      </c>
      <c r="F16" s="132">
        <f t="shared" si="2"/>
        <v>0</v>
      </c>
      <c r="G16" s="132">
        <f t="shared" si="2"/>
        <v>0</v>
      </c>
      <c r="H16" s="132">
        <f t="shared" si="2"/>
        <v>0</v>
      </c>
      <c r="I16" s="132">
        <f t="shared" si="2"/>
        <v>-21965.75</v>
      </c>
      <c r="J16" s="132">
        <f t="shared" si="2"/>
        <v>0</v>
      </c>
      <c r="K16" s="132">
        <f t="shared" si="2"/>
        <v>0</v>
      </c>
      <c r="L16" s="132">
        <f t="shared" si="2"/>
        <v>0</v>
      </c>
      <c r="M16" s="132">
        <f t="shared" si="1"/>
        <v>40863.22</v>
      </c>
    </row>
    <row r="17" spans="1:13" ht="15" customHeight="1">
      <c r="A17" s="135" t="s">
        <v>236</v>
      </c>
      <c r="B17" s="134" t="s">
        <v>227</v>
      </c>
      <c r="C17" s="133">
        <v>41618.68</v>
      </c>
      <c r="D17" s="133">
        <v>65.34</v>
      </c>
      <c r="E17" s="133"/>
      <c r="F17" s="133"/>
      <c r="G17" s="133"/>
      <c r="H17" s="133"/>
      <c r="I17" s="133">
        <v>-820.8</v>
      </c>
      <c r="J17" s="133"/>
      <c r="K17" s="133"/>
      <c r="L17" s="133"/>
      <c r="M17" s="132">
        <f t="shared" si="1"/>
        <v>40863.219999999994</v>
      </c>
    </row>
    <row r="18" spans="1:13" ht="15" customHeight="1">
      <c r="A18" s="135" t="s">
        <v>235</v>
      </c>
      <c r="B18" s="134" t="s">
        <v>225</v>
      </c>
      <c r="C18" s="133"/>
      <c r="D18" s="133">
        <v>21144.95</v>
      </c>
      <c r="E18" s="133"/>
      <c r="F18" s="133"/>
      <c r="G18" s="133"/>
      <c r="H18" s="133"/>
      <c r="I18" s="133">
        <v>-21144.95</v>
      </c>
      <c r="J18" s="133"/>
      <c r="K18" s="133"/>
      <c r="L18" s="133"/>
      <c r="M18" s="132">
        <f t="shared" si="1"/>
        <v>0</v>
      </c>
    </row>
    <row r="19" spans="1:13" ht="114.75" customHeight="1">
      <c r="A19" s="131" t="s">
        <v>234</v>
      </c>
      <c r="B19" s="130" t="s">
        <v>233</v>
      </c>
      <c r="C19" s="132">
        <f t="shared" ref="C19:L19" si="3">SUM(C20:C21)</f>
        <v>3774.5099999999998</v>
      </c>
      <c r="D19" s="132">
        <f t="shared" si="3"/>
        <v>0</v>
      </c>
      <c r="E19" s="132">
        <f t="shared" si="3"/>
        <v>0</v>
      </c>
      <c r="F19" s="132">
        <f t="shared" si="3"/>
        <v>20.7</v>
      </c>
      <c r="G19" s="132">
        <f t="shared" si="3"/>
        <v>0</v>
      </c>
      <c r="H19" s="132">
        <f t="shared" si="3"/>
        <v>0</v>
      </c>
      <c r="I19" s="132">
        <f t="shared" si="3"/>
        <v>-34.29</v>
      </c>
      <c r="J19" s="132">
        <f t="shared" si="3"/>
        <v>0</v>
      </c>
      <c r="K19" s="132">
        <f t="shared" si="3"/>
        <v>0</v>
      </c>
      <c r="L19" s="132">
        <f t="shared" si="3"/>
        <v>0</v>
      </c>
      <c r="M19" s="132">
        <f t="shared" si="1"/>
        <v>3760.9199999999996</v>
      </c>
    </row>
    <row r="20" spans="1:13" ht="15" customHeight="1">
      <c r="A20" s="135" t="s">
        <v>232</v>
      </c>
      <c r="B20" s="134" t="s">
        <v>227</v>
      </c>
      <c r="C20" s="133">
        <v>3774.5099999999998</v>
      </c>
      <c r="D20" s="133"/>
      <c r="E20" s="133"/>
      <c r="F20" s="133">
        <v>20.7</v>
      </c>
      <c r="G20" s="133"/>
      <c r="H20" s="133"/>
      <c r="I20" s="133">
        <v>-34.29</v>
      </c>
      <c r="J20" s="133"/>
      <c r="K20" s="133"/>
      <c r="L20" s="133"/>
      <c r="M20" s="132">
        <f t="shared" si="1"/>
        <v>3760.9199999999996</v>
      </c>
    </row>
    <row r="21" spans="1:13" ht="15" customHeight="1">
      <c r="A21" s="135" t="s">
        <v>231</v>
      </c>
      <c r="B21" s="134" t="s">
        <v>225</v>
      </c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2">
        <f t="shared" si="1"/>
        <v>0</v>
      </c>
    </row>
    <row r="22" spans="1:13" ht="15" customHeight="1">
      <c r="A22" s="131" t="s">
        <v>230</v>
      </c>
      <c r="B22" s="130" t="s">
        <v>229</v>
      </c>
      <c r="C22" s="132">
        <f t="shared" ref="C22:L22" si="4">SUM(C23:C24)</f>
        <v>0</v>
      </c>
      <c r="D22" s="132">
        <f t="shared" si="4"/>
        <v>0</v>
      </c>
      <c r="E22" s="132">
        <f t="shared" si="4"/>
        <v>0</v>
      </c>
      <c r="F22" s="132">
        <f t="shared" si="4"/>
        <v>0</v>
      </c>
      <c r="G22" s="132">
        <f t="shared" si="4"/>
        <v>0</v>
      </c>
      <c r="H22" s="132">
        <f t="shared" si="4"/>
        <v>0</v>
      </c>
      <c r="I22" s="132">
        <f t="shared" si="4"/>
        <v>0</v>
      </c>
      <c r="J22" s="132">
        <f t="shared" si="4"/>
        <v>0</v>
      </c>
      <c r="K22" s="132">
        <f t="shared" si="4"/>
        <v>0</v>
      </c>
      <c r="L22" s="132">
        <f t="shared" si="4"/>
        <v>0</v>
      </c>
      <c r="M22" s="132">
        <f t="shared" si="1"/>
        <v>0</v>
      </c>
    </row>
    <row r="23" spans="1:13" ht="15" customHeight="1">
      <c r="A23" s="135" t="s">
        <v>228</v>
      </c>
      <c r="B23" s="134" t="s">
        <v>227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2">
        <f t="shared" si="1"/>
        <v>0</v>
      </c>
    </row>
    <row r="24" spans="1:13" ht="15" customHeight="1">
      <c r="A24" s="135" t="s">
        <v>226</v>
      </c>
      <c r="B24" s="134" t="s">
        <v>225</v>
      </c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2">
        <f t="shared" si="1"/>
        <v>0</v>
      </c>
    </row>
    <row r="25" spans="1:13" ht="15" customHeight="1">
      <c r="A25" s="131" t="s">
        <v>224</v>
      </c>
      <c r="B25" s="130" t="s">
        <v>223</v>
      </c>
      <c r="C25" s="129">
        <f t="shared" ref="C25:L25" si="5">SUM(C13,C16,C19,C22)</f>
        <v>90569.779999999984</v>
      </c>
      <c r="D25" s="129">
        <f t="shared" si="5"/>
        <v>39057.919999999998</v>
      </c>
      <c r="E25" s="129">
        <f t="shared" si="5"/>
        <v>0</v>
      </c>
      <c r="F25" s="129">
        <f t="shared" si="5"/>
        <v>20.7</v>
      </c>
      <c r="G25" s="129">
        <f t="shared" si="5"/>
        <v>0</v>
      </c>
      <c r="H25" s="129">
        <f t="shared" si="5"/>
        <v>0</v>
      </c>
      <c r="I25" s="129">
        <f t="shared" si="5"/>
        <v>-40010.450000000004</v>
      </c>
      <c r="J25" s="129">
        <f t="shared" si="5"/>
        <v>0</v>
      </c>
      <c r="K25" s="129">
        <f t="shared" si="5"/>
        <v>0</v>
      </c>
      <c r="L25" s="129">
        <f t="shared" si="5"/>
        <v>0</v>
      </c>
      <c r="M25" s="129">
        <f t="shared" si="1"/>
        <v>89637.949999999983</v>
      </c>
    </row>
    <row r="26" spans="1:13">
      <c r="A26" s="128" t="s">
        <v>222</v>
      </c>
    </row>
    <row r="27" spans="1:13" s="125" customFormat="1" ht="15" customHeight="1">
      <c r="A27" s="127"/>
      <c r="B27" s="127"/>
      <c r="C27" s="127"/>
      <c r="D27" s="127"/>
      <c r="E27" s="127"/>
    </row>
    <row r="28" spans="1:13" s="125" customFormat="1" ht="15" customHeight="1">
      <c r="A28" s="127"/>
      <c r="B28" s="127"/>
      <c r="C28" s="127"/>
      <c r="D28" s="127"/>
      <c r="E28" s="127"/>
    </row>
    <row r="29" spans="1:13" s="125" customFormat="1" ht="12.75" customHeight="1">
      <c r="A29" s="126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</row>
  </sheetData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35433070866141736" right="0.35433070866141736" top="0.7" bottom="0.64" header="0.51181102362204722" footer="0.51181102362204722"/>
  <pageSetup paperSize="9" scale="63" fitToHeight="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Įvardytieji diapazonai</vt:lpstr>
      </vt:variant>
      <vt:variant>
        <vt:i4>3</vt:i4>
      </vt:variant>
    </vt:vector>
  </HeadingPairs>
  <TitlesOfParts>
    <vt:vector size="6" baseType="lpstr">
      <vt:lpstr>FBA</vt:lpstr>
      <vt:lpstr>VRA</vt:lpstr>
      <vt:lpstr>FS pagal šaltinius</vt:lpstr>
      <vt:lpstr>FBA!Print_Titles</vt:lpstr>
      <vt:lpstr>'FS pagal šaltinius'!Print_Titles</vt:lpstr>
      <vt:lpstr>VRA!Print_Titles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Vartotojas</dc:creator>
  <cp:lastModifiedBy>Vartotojas</cp:lastModifiedBy>
  <cp:lastPrinted>2013-02-07T07:41:43Z</cp:lastPrinted>
  <dcterms:created xsi:type="dcterms:W3CDTF">2009-07-20T14:30:53Z</dcterms:created>
  <dcterms:modified xsi:type="dcterms:W3CDTF">2020-05-12T13:00:30Z</dcterms:modified>
</cp:coreProperties>
</file>