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pet\Desktop\PPT Balansas\"/>
    </mc:Choice>
  </mc:AlternateContent>
  <xr:revisionPtr revIDLastSave="0" documentId="13_ncr:1_{E8EA4DAF-79D8-4129-8039-20698750B88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BA" sheetId="2" r:id="rId1"/>
    <sheet name="VRA" sheetId="6" r:id="rId2"/>
    <sheet name="Finansavimo sumos" sheetId="1" r:id="rId3"/>
  </sheets>
  <definedNames>
    <definedName name="_xlnm.Print_Area" localSheetId="0">FBA!$A$1:$H$119</definedName>
    <definedName name="_xlnm.Print_Area" localSheetId="2">'Finansavimo sumos'!$A$1:$N$29</definedName>
    <definedName name="_xlnm.Print_Titles" localSheetId="0">FBA!$19:$19</definedName>
    <definedName name="_xlnm.Print_Titles" localSheetId="2">'Finansavimo sumos'!$10:$12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6" l="1"/>
  <c r="G47" i="6"/>
  <c r="H31" i="6"/>
  <c r="G31" i="6"/>
  <c r="H28" i="6"/>
  <c r="G28" i="6"/>
  <c r="H22" i="6"/>
  <c r="G22" i="6"/>
  <c r="H90" i="2"/>
  <c r="G90" i="2"/>
  <c r="H86" i="2"/>
  <c r="H84" i="2" s="1"/>
  <c r="G86" i="2"/>
  <c r="G84" i="2"/>
  <c r="H75" i="2"/>
  <c r="H69" i="2" s="1"/>
  <c r="H64" i="2" s="1"/>
  <c r="G75" i="2"/>
  <c r="G69" i="2" s="1"/>
  <c r="G64" i="2" s="1"/>
  <c r="H65" i="2"/>
  <c r="G65" i="2"/>
  <c r="H59" i="2"/>
  <c r="H94" i="2" s="1"/>
  <c r="G59" i="2"/>
  <c r="G94" i="2" s="1"/>
  <c r="H49" i="2"/>
  <c r="H41" i="2" s="1"/>
  <c r="G49" i="2"/>
  <c r="G41" i="2" s="1"/>
  <c r="H42" i="2"/>
  <c r="G42" i="2"/>
  <c r="H27" i="2"/>
  <c r="G27" i="2"/>
  <c r="H21" i="2"/>
  <c r="H20" i="2" s="1"/>
  <c r="G21" i="2"/>
  <c r="G20" i="2"/>
  <c r="K25" i="1"/>
  <c r="N24" i="1"/>
  <c r="N23" i="1"/>
  <c r="M22" i="1"/>
  <c r="L22" i="1"/>
  <c r="K22" i="1"/>
  <c r="J22" i="1"/>
  <c r="I22" i="1"/>
  <c r="H22" i="1"/>
  <c r="G22" i="1"/>
  <c r="F22" i="1"/>
  <c r="E22" i="1"/>
  <c r="N22" i="1" s="1"/>
  <c r="D22" i="1"/>
  <c r="N21" i="1"/>
  <c r="N20" i="1"/>
  <c r="M19" i="1"/>
  <c r="L19" i="1"/>
  <c r="K19" i="1"/>
  <c r="J19" i="1"/>
  <c r="I19" i="1"/>
  <c r="H19" i="1"/>
  <c r="G19" i="1"/>
  <c r="F19" i="1"/>
  <c r="E19" i="1"/>
  <c r="D19" i="1"/>
  <c r="N19" i="1" s="1"/>
  <c r="N18" i="1"/>
  <c r="N17" i="1"/>
  <c r="N16" i="1"/>
  <c r="M16" i="1"/>
  <c r="L16" i="1"/>
  <c r="K16" i="1"/>
  <c r="J16" i="1"/>
  <c r="I16" i="1"/>
  <c r="H16" i="1"/>
  <c r="G16" i="1"/>
  <c r="F16" i="1"/>
  <c r="E16" i="1"/>
  <c r="D16" i="1"/>
  <c r="N15" i="1"/>
  <c r="N14" i="1"/>
  <c r="M13" i="1"/>
  <c r="M25" i="1" s="1"/>
  <c r="L13" i="1"/>
  <c r="L25" i="1" s="1"/>
  <c r="K13" i="1"/>
  <c r="J13" i="1"/>
  <c r="J25" i="1" s="1"/>
  <c r="I13" i="1"/>
  <c r="I25" i="1" s="1"/>
  <c r="H13" i="1"/>
  <c r="H25" i="1" s="1"/>
  <c r="G13" i="1"/>
  <c r="G25" i="1" s="1"/>
  <c r="F13" i="1"/>
  <c r="F25" i="1" s="1"/>
  <c r="E13" i="1"/>
  <c r="E25" i="1" s="1"/>
  <c r="D13" i="1"/>
  <c r="N13" i="1" s="1"/>
  <c r="G21" i="6" l="1"/>
  <c r="G46" i="6" s="1"/>
  <c r="G54" i="6" s="1"/>
  <c r="G56" i="6" s="1"/>
  <c r="H21" i="6"/>
  <c r="H46" i="6" s="1"/>
  <c r="H54" i="6" s="1"/>
  <c r="H56" i="6" s="1"/>
  <c r="H58" i="2"/>
  <c r="G58" i="2"/>
  <c r="D25" i="1"/>
  <c r="N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8" authorId="0" shapeId="0" xr:uid="{BA6A4D76-B053-414C-8B1E-56900542E912}">
      <text>
        <r>
          <rPr>
            <sz val="9"/>
            <color indexed="8"/>
            <rFont val="Tahoma"/>
            <family val="2"/>
          </rPr>
          <t>#02_1_G39#</t>
        </r>
      </text>
    </comment>
    <comment ref="G68" authorId="0" shapeId="0" xr:uid="{21D796C8-4156-42A7-9AF5-635169FF05D7}">
      <text>
        <r>
          <rPr>
            <sz val="9"/>
            <color indexed="8"/>
            <rFont val="Tahoma"/>
            <family val="2"/>
          </rPr>
          <t>#02_1_G68#</t>
        </r>
      </text>
    </comment>
    <comment ref="G74" authorId="0" shapeId="0" xr:uid="{18C9D907-925E-499F-85A4-6DB96E58D7AF}">
      <text>
        <r>
          <rPr>
            <sz val="9"/>
            <color indexed="8"/>
            <rFont val="Tahoma"/>
            <family val="2"/>
          </rPr>
          <t>#02_1_G74#</t>
        </r>
      </text>
    </comment>
    <comment ref="G76" authorId="0" shapeId="0" xr:uid="{4D00395D-56A4-4712-BC38-26211A6DFF5D}">
      <text>
        <r>
          <rPr>
            <sz val="9"/>
            <color indexed="8"/>
            <rFont val="Tahoma"/>
            <family val="2"/>
          </rPr>
          <t>#02_1_G76#</t>
        </r>
      </text>
    </comment>
    <comment ref="G77" authorId="0" shapeId="0" xr:uid="{FE713ECA-BAE8-4C20-8947-91CA0DD7C5BD}">
      <text>
        <r>
          <rPr>
            <sz val="9"/>
            <color indexed="8"/>
            <rFont val="Tahoma"/>
            <family val="2"/>
          </rPr>
          <t>#02_1_G77#</t>
        </r>
      </text>
    </comment>
    <comment ref="G78" authorId="0" shapeId="0" xr:uid="{18F0393B-F92F-4D22-A5A6-B2625E8D53C8}">
      <text>
        <r>
          <rPr>
            <sz val="9"/>
            <color indexed="8"/>
            <rFont val="Tahoma"/>
            <family val="2"/>
          </rPr>
          <t>#02_1_G78#</t>
        </r>
      </text>
    </comment>
    <comment ref="G81" authorId="0" shapeId="0" xr:uid="{BBC054BF-2683-4626-B59C-8BB74A9733E3}">
      <text>
        <r>
          <rPr>
            <sz val="9"/>
            <color indexed="8"/>
            <rFont val="Tahoma"/>
            <family val="2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23" authorId="0" shapeId="0" xr:uid="{9B9E2817-5C4B-4BEF-8411-E482F379DF78}">
      <text>
        <r>
          <rPr>
            <sz val="9"/>
            <color indexed="8"/>
            <rFont val="Tahoma"/>
            <family val="2"/>
          </rPr>
          <t xml:space="preserve">#03_2_I23#
</t>
        </r>
      </text>
    </comment>
    <comment ref="G24" authorId="0" shapeId="0" xr:uid="{888EC950-1290-4B1C-9ABC-8EDA4356B8AD}">
      <text>
        <r>
          <rPr>
            <sz val="9"/>
            <color indexed="8"/>
            <rFont val="Tahoma"/>
            <family val="2"/>
          </rPr>
          <t xml:space="preserve">#03_2_I24#
</t>
        </r>
      </text>
    </comment>
    <comment ref="G25" authorId="0" shapeId="0" xr:uid="{501CF61A-5C88-4D84-BA8B-E8400120EC32}">
      <text>
        <r>
          <rPr>
            <sz val="9"/>
            <color indexed="8"/>
            <rFont val="Tahoma"/>
            <family val="2"/>
          </rPr>
          <t>#03_2_I25#</t>
        </r>
      </text>
    </comment>
    <comment ref="G26" authorId="0" shapeId="0" xr:uid="{8D561229-E5C3-4CB6-8283-8D115F33B0B4}">
      <text>
        <r>
          <rPr>
            <sz val="9"/>
            <color indexed="8"/>
            <rFont val="Tahoma"/>
            <family val="2"/>
          </rPr>
          <t>#03_2_I26#</t>
        </r>
      </text>
    </comment>
    <comment ref="G32" authorId="0" shapeId="0" xr:uid="{E8699F0F-23BB-444D-A7D1-9AC8C90BBBC3}">
      <text>
        <r>
          <rPr>
            <sz val="9"/>
            <color indexed="8"/>
            <rFont val="Tahoma"/>
            <family val="2"/>
          </rPr>
          <t>#03_2_I32#</t>
        </r>
      </text>
    </comment>
    <comment ref="G33" authorId="0" shapeId="0" xr:uid="{2B9E6998-BA8A-4507-9F22-CFB066965BB0}">
      <text>
        <r>
          <rPr>
            <sz val="9"/>
            <color indexed="8"/>
            <rFont val="Tahoma"/>
            <family val="2"/>
          </rPr>
          <t>#03_2_I33#</t>
        </r>
      </text>
    </comment>
    <comment ref="G34" authorId="0" shapeId="0" xr:uid="{F26CA205-6C73-4587-BFB2-C5C453B5DC08}">
      <text>
        <r>
          <rPr>
            <sz val="9"/>
            <color indexed="8"/>
            <rFont val="Tahoma"/>
            <family val="2"/>
          </rPr>
          <t>#03_2_I34#</t>
        </r>
      </text>
    </comment>
    <comment ref="G35" authorId="0" shapeId="0" xr:uid="{B5CFF0F1-4574-46FF-8B09-9CA53D5E3F90}">
      <text>
        <r>
          <rPr>
            <sz val="9"/>
            <color indexed="8"/>
            <rFont val="Tahoma"/>
            <family val="2"/>
          </rPr>
          <t>#03_2_I35#</t>
        </r>
      </text>
    </comment>
    <comment ref="G36" authorId="0" shapeId="0" xr:uid="{ED631375-026B-47CF-B5CE-FDE0FA86ACBF}">
      <text>
        <r>
          <rPr>
            <sz val="9"/>
            <color indexed="8"/>
            <rFont val="Tahoma"/>
            <family val="2"/>
          </rPr>
          <t>#03_2_I36#</t>
        </r>
      </text>
    </comment>
    <comment ref="G37" authorId="0" shapeId="0" xr:uid="{18A98F02-C744-4965-B1BD-641F9E8645C3}">
      <text>
        <r>
          <rPr>
            <sz val="9"/>
            <color indexed="8"/>
            <rFont val="Tahoma"/>
            <family val="2"/>
          </rPr>
          <t>#03_2_I37#</t>
        </r>
      </text>
    </comment>
    <comment ref="G38" authorId="0" shapeId="0" xr:uid="{1DF704D1-BCF1-453F-9678-4D643BACB3EB}">
      <text>
        <r>
          <rPr>
            <sz val="9"/>
            <color indexed="8"/>
            <rFont val="Tahoma"/>
            <family val="2"/>
          </rPr>
          <t>#03_2_I38#</t>
        </r>
      </text>
    </comment>
    <comment ref="G39" authorId="0" shapeId="0" xr:uid="{8A2028C2-DEFC-4AA8-8B8F-966938F8FD2D}">
      <text>
        <r>
          <rPr>
            <sz val="9"/>
            <color indexed="8"/>
            <rFont val="Tahoma"/>
            <family val="2"/>
          </rPr>
          <t>#03_2_I39#</t>
        </r>
      </text>
    </comment>
    <comment ref="G40" authorId="0" shapeId="0" xr:uid="{5BF4112B-FB10-41FA-87DE-491528A16682}">
      <text>
        <r>
          <rPr>
            <sz val="9"/>
            <color indexed="8"/>
            <rFont val="Tahoma"/>
            <family val="2"/>
          </rPr>
          <t>#03_2_I40#</t>
        </r>
      </text>
    </comment>
    <comment ref="G41" authorId="0" shapeId="0" xr:uid="{3B10587F-C619-48FC-B648-EA7BAE25741A}">
      <text>
        <r>
          <rPr>
            <sz val="9"/>
            <color indexed="8"/>
            <rFont val="Tahoma"/>
            <family val="2"/>
          </rPr>
          <t>#03_2_I41#</t>
        </r>
      </text>
    </comment>
    <comment ref="G42" authorId="0" shapeId="0" xr:uid="{231220ED-55F8-4875-9727-76C38AA645F6}">
      <text>
        <r>
          <rPr>
            <sz val="9"/>
            <color indexed="8"/>
            <rFont val="Tahoma"/>
            <family val="2"/>
          </rPr>
          <t>#03_2_I42#</t>
        </r>
      </text>
    </comment>
    <comment ref="G43" authorId="0" shapeId="0" xr:uid="{5E4F1A7B-55D8-4530-89FD-601C7D2CBD04}">
      <text>
        <r>
          <rPr>
            <sz val="9"/>
            <color indexed="8"/>
            <rFont val="Tahoma"/>
            <family val="2"/>
          </rPr>
          <t>#03_2_I43#</t>
        </r>
      </text>
    </comment>
    <comment ref="G44" authorId="0" shapeId="0" xr:uid="{2CC7F6A7-65C7-4E44-9995-517A95F98FF4}">
      <text>
        <r>
          <rPr>
            <sz val="9"/>
            <color indexed="8"/>
            <rFont val="Tahoma"/>
            <family val="2"/>
          </rPr>
          <t>#03_2_I44#</t>
        </r>
      </text>
    </comment>
    <comment ref="G45" authorId="0" shapeId="0" xr:uid="{844DF976-B464-4DD7-966C-1D8E9EEC52F1}">
      <text>
        <r>
          <rPr>
            <sz val="9"/>
            <color indexed="8"/>
            <rFont val="Tahoma"/>
            <family val="2"/>
          </rPr>
          <t>#03_2_I45#</t>
        </r>
      </text>
    </comment>
    <comment ref="G53" authorId="0" shapeId="0" xr:uid="{DCBAEBC6-8712-4AB1-9FDB-07B913C0C181}">
      <text>
        <r>
          <rPr>
            <sz val="9"/>
            <color indexed="8"/>
            <rFont val="Tahoma"/>
            <family val="2"/>
          </rPr>
          <t>#03_2_I53#</t>
        </r>
      </text>
    </comment>
    <comment ref="G55" authorId="0" shapeId="0" xr:uid="{D44AAEB6-682B-4AB8-9AC7-1628B17624A5}">
      <text>
        <r>
          <rPr>
            <sz val="9"/>
            <color indexed="8"/>
            <rFont val="Tahoma"/>
            <family val="2"/>
          </rPr>
          <t>#03_2_I55#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4" authorId="0" shapeId="0" xr:uid="{E09F352B-46F2-42CE-A2C8-2C52A2357532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4" authorId="0" shapeId="0" xr:uid="{BE64CF55-F0A3-4100-A7CE-16D183E84569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4" authorId="0" shapeId="0" xr:uid="{28D7FC1D-AED4-4EF9-A4A2-BCBEEA7C5043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4" authorId="0" shapeId="0" xr:uid="{5BF1EF85-956F-480B-979E-61D1CE34DD1F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4" authorId="0" shapeId="0" xr:uid="{AFEFAB12-DB02-4E4B-8795-2338964394BE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4" authorId="0" shapeId="0" xr:uid="{E1BB186B-F4BD-437B-BF66-F4AC60ABF28C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4" authorId="0" shapeId="0" xr:uid="{6BB453E1-7AE4-4D89-B1A2-FF99255838C8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4" authorId="0" shapeId="0" xr:uid="{3AE2CE24-CCBC-490A-9E72-4223A6B15ED3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4" authorId="0" shapeId="0" xr:uid="{FEC89ADE-32A8-4C52-9DD3-B19B4002E566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4" authorId="0" shapeId="0" xr:uid="{9A15E3E4-BBD3-4CDD-B01A-DE01B5FB4B16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5" authorId="0" shapeId="0" xr:uid="{4671BBB5-3566-40B8-8CB2-BA029DCB2840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5" authorId="0" shapeId="0" xr:uid="{4163E149-B519-434B-8AAD-0A535F9D5799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5" authorId="0" shapeId="0" xr:uid="{E73C8304-62F8-4244-9A22-EFA5A167901D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5" authorId="0" shapeId="0" xr:uid="{02DF6C29-7F43-4C01-B994-4CC77DE3C461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5" authorId="0" shapeId="0" xr:uid="{7E7D9977-746A-446F-940D-BC192061B7FB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5" authorId="0" shapeId="0" xr:uid="{8CB2E5DD-FE5A-4364-81F0-8EE0DA284B1F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5" authorId="0" shapeId="0" xr:uid="{3AF9D4FF-06D8-4DD2-984C-1AD5C4C8CAA7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5" authorId="0" shapeId="0" xr:uid="{518EC216-8BA0-4F28-A09E-3380CCD026D7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5" authorId="0" shapeId="0" xr:uid="{10EBE6D1-44E6-4F47-8212-922D31DE8F6F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5" authorId="0" shapeId="0" xr:uid="{F981577C-D738-4920-8BA9-D08931DFD700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7" authorId="0" shapeId="0" xr:uid="{E0EBF042-6CCC-4FCF-AF3E-1781D2A8C9F5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7" authorId="0" shapeId="0" xr:uid="{792C7A3A-FB3F-4422-BEDA-617784E305FB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7" authorId="0" shapeId="0" xr:uid="{301A5C91-84B4-4C05-BF18-CA87E8933E3E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7" authorId="0" shapeId="0" xr:uid="{63F436F8-FB92-4C0E-868D-A96183B2FB1B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7" authorId="0" shapeId="0" xr:uid="{B104EEDD-9FAB-4537-BBFF-B1AA2F769A74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7" authorId="0" shapeId="0" xr:uid="{2EF0E6BB-0784-4037-8538-046BD4224679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7" authorId="0" shapeId="0" xr:uid="{94DB5593-C635-4C69-B3EE-D3945AF3667B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7" authorId="0" shapeId="0" xr:uid="{737A94AA-DD62-4A7D-B762-81321019579E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7" authorId="0" shapeId="0" xr:uid="{1EFC7478-59F7-48DF-82A0-5BABD57D2696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7" authorId="0" shapeId="0" xr:uid="{995DF011-9A95-4E9D-9080-2500FD3BEC6B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8" authorId="0" shapeId="0" xr:uid="{48013BAE-8CF1-45E1-8769-6ACCD0B3C6C4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8" authorId="0" shapeId="0" xr:uid="{F9F30CC7-2A65-4DB5-8075-BE8C3E93A9A0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8" authorId="0" shapeId="0" xr:uid="{F903AF22-D446-4321-8AD7-58DF88FFFBFF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8" authorId="0" shapeId="0" xr:uid="{91F16BC4-AE8B-4240-9935-9569227DBFE1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8" authorId="0" shapeId="0" xr:uid="{5765D5EC-D5A8-4DBA-9120-9B47BF5B749D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8" authorId="0" shapeId="0" xr:uid="{26A7B4C9-3150-466B-82C8-164F42CABB8F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8" authorId="0" shapeId="0" xr:uid="{C787FFBF-2651-416C-B81E-2FE8A040F204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8" authorId="0" shapeId="0" xr:uid="{2B9E0DE9-82DB-42FD-AA88-B14A3715DB94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8" authorId="0" shapeId="0" xr:uid="{97FF6A2B-049E-43F2-B132-105E63D73C56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8" authorId="0" shapeId="0" xr:uid="{F929018A-832E-459E-AFE2-597DBDFE29E9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20" authorId="0" shapeId="0" xr:uid="{BD8E1A99-9A8B-494B-A3DE-7A99C5794B23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20" authorId="0" shapeId="0" xr:uid="{D5E85A81-5A22-40A4-9E88-1CEE602E6BF9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20" authorId="0" shapeId="0" xr:uid="{2F273968-07F4-4113-BA01-3AAF8E811F44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20" authorId="0" shapeId="0" xr:uid="{F621347C-ADA8-41F3-B206-AD8E2D6999E4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20" authorId="0" shapeId="0" xr:uid="{2AAD8FE1-982C-4202-BCD5-DDC645CFCC1D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20" authorId="0" shapeId="0" xr:uid="{C3D2632E-F84E-496E-A78E-E121D58650AE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20" authorId="0" shapeId="0" xr:uid="{62AE47D1-BCE3-4294-8993-C7948D779CB9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20" authorId="0" shapeId="0" xr:uid="{EA57C262-4575-4C1F-9E5E-AC638D3BCDBF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20" authorId="0" shapeId="0" xr:uid="{AAD30717-F846-4910-B262-57E9423CFC54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20" authorId="0" shapeId="0" xr:uid="{F4F62CF4-06A1-4C1A-B0A9-CBAAE60FBBAF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1" authorId="0" shapeId="0" xr:uid="{8516878A-21BB-46FF-A841-D6AFAC0C4CC8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1" authorId="0" shapeId="0" xr:uid="{29D9B4D2-762D-40DF-812D-A37114637EFC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1" authorId="0" shapeId="0" xr:uid="{FEE69E90-4EA1-4E4B-8B9F-D1125BFDD110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1" authorId="0" shapeId="0" xr:uid="{6DF3AE3A-5A45-4BF2-AE88-5C6749A2DE8E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1" authorId="0" shapeId="0" xr:uid="{C2E4032E-C764-4C77-8895-7B63182F2082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1" authorId="0" shapeId="0" xr:uid="{BBD50D92-1E44-4A96-B011-99AA2AAE183B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1" authorId="0" shapeId="0" xr:uid="{97F6084C-4EAF-4D00-856F-ED1E3987D877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1" authorId="0" shapeId="0" xr:uid="{20DCA36F-88D3-4E31-BEA1-BC9C6587ABEC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1" authorId="0" shapeId="0" xr:uid="{0C7E3912-AAFE-41E1-AFBC-968B93E05A11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1" authorId="0" shapeId="0" xr:uid="{6A256D30-812A-4B7C-8E8F-60AA74BAFC48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3" authorId="0" shapeId="0" xr:uid="{332ACB19-2727-4190-9CFA-7FE5671C4276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3" authorId="0" shapeId="0" xr:uid="{E76AE2D5-124C-419C-A13F-93E18F3D8B9B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3" authorId="0" shapeId="0" xr:uid="{8099C633-37F7-4653-9DDD-FEC26756B01E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3" authorId="0" shapeId="0" xr:uid="{BC194314-C9E5-4486-8136-CEEEFE17542F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3" authorId="0" shapeId="0" xr:uid="{1E34FDC6-C61D-43B2-9772-3AB8345AF705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3" authorId="0" shapeId="0" xr:uid="{EA4196D9-F26E-4862-A4A3-9752F34E9DC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3" authorId="0" shapeId="0" xr:uid="{FC3DE357-CD03-4222-8EFB-95C029031BDF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3" authorId="0" shapeId="0" xr:uid="{02048372-A11A-4A5E-80AE-324B5E10B009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3" authorId="0" shapeId="0" xr:uid="{7FD24D7C-3CE6-450A-BD98-5A457840CFED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3" authorId="0" shapeId="0" xr:uid="{CC2580DD-6EB5-448D-9B58-E9088DBC16D2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4" authorId="0" shapeId="0" xr:uid="{E365AA29-443E-4CC5-9B04-D1876F433D5C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4" authorId="0" shapeId="0" xr:uid="{A473A841-666F-439C-A49F-D13186F0130E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4" authorId="0" shapeId="0" xr:uid="{70A95742-6C0E-4EBC-95CF-62F20C76A89C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4" authorId="0" shapeId="0" xr:uid="{272FA424-D30B-4F59-9D14-897FBC547532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4" authorId="0" shapeId="0" xr:uid="{795E3761-A607-4C6A-B6CF-0B55DEF2272C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4" authorId="0" shapeId="0" xr:uid="{299FFFA4-37E5-4C81-B177-F3AF9A5587E5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4" authorId="0" shapeId="0" xr:uid="{22BE3189-0BE3-44C7-883F-F38D8868F1F1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4" authorId="0" shapeId="0" xr:uid="{A07979CB-8130-41D6-8555-9633F6F1317C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4" authorId="0" shapeId="0" xr:uid="{B234B433-CCA1-40A5-85EF-CF6DCC4701E1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4" authorId="0" shapeId="0" xr:uid="{987AB308-17FD-496F-883E-84FF2E80E662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<sst xmlns="http://schemas.openxmlformats.org/spreadsheetml/2006/main" count="500" uniqueCount="268">
  <si>
    <t/>
  </si>
  <si>
    <t xml:space="preserve">                                     20-ojo VSAFAS „Finansavimo sumos“</t>
  </si>
  <si>
    <t xml:space="preserve">                                      4 priedas</t>
  </si>
  <si>
    <t>(Informacijos apie finansavimo sumas pagal šaltinį, tikslinę paskirtį ir jų pokyčius per ataskaitinį laikotarpį pateikimo žemesniojo lygio</t>
  </si>
  <si>
    <t>finansinių ataskaitų aiškinamajame rašte forma)</t>
  </si>
  <si>
    <t>FINANSAVIMO SUMOS PAGAL ŠALTINĮ, TIKSLINĘ PASKIRTĮ IR JŲ POKYČIAI PER ATASKAITINĮ LAIKOTARPĮ</t>
  </si>
  <si>
    <t>Eil. Nr.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</si>
  <si>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</si>
  <si>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</si>
  <si>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</si>
  <si>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</si>
  <si>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</si>
  <si>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pergrupavimas*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</si>
  <si>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</si>
  <si>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</si>
  <si>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</si>
  <si>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</si>
  <si>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</si>
  <si>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</si>
  <si>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</si>
  <si>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</si>
  <si>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</si>
  <si>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</si>
  <si>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</si>
  <si>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</si>
  <si>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0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</si>
  <si>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</si>
  <si>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</si>
  <si>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</si>
  <si>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</si>
  <si>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</si>
  <si>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</si>
  <si>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</si>
  <si>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</si>
  <si>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</si>
  <si>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</si>
  <si>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</si>
  <si>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</si>
  <si>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</si>
  <si>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</si>
  <si>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</si>
  <si>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</si>
  <si>
    <t>* Šioje skiltyje rodomas finansavimo sumų pergrupavimas; praėjusio ataskaitinio laikotarpio klaidų taisymas; valiutos kurso įtaka pinigų likučiams, susijusiems su finansavimo sumomis; finansavimo sumų dalis, pagal 26-ojo VSAFAS „Fondų apskaita ir finansinių ataskaitų rinkinys“ 24 punktą pripažinta valstybės iždo finansavimo pajamomis.</t>
  </si>
  <si>
    <t>(vardas ir pavardė)</t>
  </si>
  <si>
    <t>(parašas)</t>
  </si>
  <si>
    <t xml:space="preserve">(ataskaitą parengusio asmens pareigų pavadinimas)                   </t>
  </si>
  <si>
    <t>Viktorija Kaprizkina</t>
  </si>
  <si>
    <t>(viešojo sektoriaus subjekto vadovo arba jo įgalioto administracijos vadovo pareigų pavadinimas)</t>
  </si>
  <si>
    <t>IŠ VISO FINANSAVIMO SUMŲ, ĮSIPAREIGOJIMŲ, GRYNOJO TURTO IR MAŽUMOS DALIES:</t>
  </si>
  <si>
    <t>MAŽUMOS DALIS</t>
  </si>
  <si>
    <t>G.</t>
  </si>
  <si>
    <t>Ankstesnių metų perviršis ar deficitas</t>
  </si>
  <si>
    <t>IV.2</t>
  </si>
  <si>
    <t>Einamųjų metų perviršis ar deficitas</t>
  </si>
  <si>
    <t>IV.1</t>
  </si>
  <si>
    <t>Sukauptas perviršis ar deficitas</t>
  </si>
  <si>
    <t>IV.</t>
  </si>
  <si>
    <t>Nuosavybės metodo įtaka</t>
  </si>
  <si>
    <t>III.</t>
  </si>
  <si>
    <t>Kiti rezervai</t>
  </si>
  <si>
    <t>II.2</t>
  </si>
  <si>
    <t>Tikrosios vertės rezervas</t>
  </si>
  <si>
    <t>II.1</t>
  </si>
  <si>
    <t>Rezervai</t>
  </si>
  <si>
    <t>II.</t>
  </si>
  <si>
    <t>Dalininkų kapitalas</t>
  </si>
  <si>
    <t>I.</t>
  </si>
  <si>
    <t>GRYNASIS TURTAS</t>
  </si>
  <si>
    <t>F.</t>
  </si>
  <si>
    <t>Kiti trumpalaikiai įsipareigojimai</t>
  </si>
  <si>
    <t>II.12</t>
  </si>
  <si>
    <t>Sukauptos mokėtinos sumos</t>
  </si>
  <si>
    <t>II.11</t>
  </si>
  <si>
    <t>Su darbo santykiais susiję įsipareigojimai</t>
  </si>
  <si>
    <t>II.10</t>
  </si>
  <si>
    <t>Tiekėjams mokėtinos sumos</t>
  </si>
  <si>
    <t>II.9</t>
  </si>
  <si>
    <t>Grąžintini mokesčiai, įmokos ir jų permokos</t>
  </si>
  <si>
    <t>II.8</t>
  </si>
  <si>
    <t>Mokėtinos socialinės išmokos</t>
  </si>
  <si>
    <t>II.7</t>
  </si>
  <si>
    <t>Kitos mokėtinos sumos biudžetui</t>
  </si>
  <si>
    <t>II.6.2</t>
  </si>
  <si>
    <t>Grąžintinos finansavimo sumos</t>
  </si>
  <si>
    <t>II.6.1</t>
  </si>
  <si>
    <t>Mokėtinos sumos į biudžetus ir fondus</t>
  </si>
  <si>
    <t>II.6</t>
  </si>
  <si>
    <t>Mokėtinos sumos į Europos Sąjungos biudžetą</t>
  </si>
  <si>
    <t>II.5</t>
  </si>
  <si>
    <t>Mokėtinos subsidijos, dotacijos ir finansavimo sumos</t>
  </si>
  <si>
    <t>II.4</t>
  </si>
  <si>
    <t>Trumpalaikiai finansiniai įsipareigojimai</t>
  </si>
  <si>
    <t>II.3</t>
  </si>
  <si>
    <t>Ilgalaikių įsipareigojimų einamųjų metų dalis</t>
  </si>
  <si>
    <t>Ilgalaikių atidėjinių einamųjų metų dalis ir trumpalaikiai atidėjiniai</t>
  </si>
  <si>
    <t>Trumpalaikiai įsipareigojimai</t>
  </si>
  <si>
    <t>Kiti ilgalaikiai įsipareigojimai</t>
  </si>
  <si>
    <t xml:space="preserve">I.3 </t>
  </si>
  <si>
    <t>Ilgalaikiai atidėjiniai</t>
  </si>
  <si>
    <t>I.2</t>
  </si>
  <si>
    <t>Ilgalaikiai finansiniai įsipareigojimai</t>
  </si>
  <si>
    <t>I.1</t>
  </si>
  <si>
    <t>Ilgalaikiai įsipareigojimai</t>
  </si>
  <si>
    <t>ĮSIPAREIGOJIMAI</t>
  </si>
  <si>
    <t>E.</t>
  </si>
  <si>
    <t>Iš kitų šaltinių</t>
  </si>
  <si>
    <t xml:space="preserve">IV. </t>
  </si>
  <si>
    <t>Iš Europos Sąjungos, užsienio valstybių ir tarptautinių organizacijų</t>
  </si>
  <si>
    <t>Iš savivaldybės biudžeto</t>
  </si>
  <si>
    <t xml:space="preserve">Iš valstybės biudžeto </t>
  </si>
  <si>
    <t>FINANSAVIMO SUMOS</t>
  </si>
  <si>
    <t>D.</t>
  </si>
  <si>
    <t>IŠ VISO TURTO:</t>
  </si>
  <si>
    <t>Pinigai ir pinigų ekvivalentai</t>
  </si>
  <si>
    <t>V.</t>
  </si>
  <si>
    <t>Trumpalaikės investicijos</t>
  </si>
  <si>
    <t>Kitos gautinos sumos</t>
  </si>
  <si>
    <t>III.6</t>
  </si>
  <si>
    <t>Sukauptos gautinos sumos</t>
  </si>
  <si>
    <t>III.5</t>
  </si>
  <si>
    <t>Gautinos sumos už turto naudojimą, parduotas prekes, turtą, paslaugas</t>
  </si>
  <si>
    <t>III.4</t>
  </si>
  <si>
    <t>Gautinos finansavimo sumos</t>
  </si>
  <si>
    <t>III.3</t>
  </si>
  <si>
    <t>Gautini mokesčiai ir socialinės įmokos</t>
  </si>
  <si>
    <t>III.2</t>
  </si>
  <si>
    <t>Gautinos trumpalaikės finansinės sumos</t>
  </si>
  <si>
    <t>III.1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</si>
  <si>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</si>
  <si>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Išankstiniai apmokėjimai</t>
  </si>
  <si>
    <t>Ilgalaikis materialusis ir biologinis turtas, skirtas parduoti</t>
  </si>
  <si>
    <t>I.5</t>
  </si>
  <si>
    <t>Pagaminta produkcija, atsargos, skirtos parduoti (perduoti)</t>
  </si>
  <si>
    <t>I.4</t>
  </si>
  <si>
    <t>Nebaigta gaminti produkcija ir nebaigtos vykdyti sutartys</t>
  </si>
  <si>
    <t>I.3</t>
  </si>
  <si>
    <t>Medžiagos, žaliavos ir ūkinis inventorius</t>
  </si>
  <si>
    <t>Strateginės ir neliečiamosios atsargos</t>
  </si>
  <si>
    <t>Atsargos</t>
  </si>
  <si>
    <t>TRUMPALAIKIS TURTAS</t>
  </si>
  <si>
    <t>C.</t>
  </si>
  <si>
    <t>BIOLOGINIS TURTAS</t>
  </si>
  <si>
    <t>B.</t>
  </si>
  <si>
    <t>Kitas ilgalaikis turtas</t>
  </si>
  <si>
    <t>Mineraliniai ištekliai</t>
  </si>
  <si>
    <t>Ilgalaikis finansinis turtas</t>
  </si>
  <si>
    <t>Nebaigta statyba ir išankstiniai mokėjimai</t>
  </si>
  <si>
    <t>Kultūros ir kitos vertybės</t>
  </si>
  <si>
    <t>Baldai, biuro įranga ir kitas ilgalaikis materialusis turtas</t>
  </si>
  <si>
    <t>Transporto priemonės</t>
  </si>
  <si>
    <t>Mašinos ir įrenginiai</t>
  </si>
  <si>
    <t>Kiti statiniai</t>
  </si>
  <si>
    <t>Infrastruktūros statiniai</t>
  </si>
  <si>
    <t>Pastatai</t>
  </si>
  <si>
    <t>Žemė</t>
  </si>
  <si>
    <t>Ilgalaikis materialusis turtas</t>
  </si>
  <si>
    <t>Prestižas</t>
  </si>
  <si>
    <t>Nebaigti projektai ir išankstiniai mokėjimai</t>
  </si>
  <si>
    <t>Kitas nematerialusis turtas</t>
  </si>
  <si>
    <t>Programinė įranga ir jos licencijos</t>
  </si>
  <si>
    <t>Plėtros darbai</t>
  </si>
  <si>
    <t>Nematerialusis turtas</t>
  </si>
  <si>
    <t>ILGALAIKIS TURTAS</t>
  </si>
  <si>
    <t>A.</t>
  </si>
  <si>
    <t>Paskutinė ataskaitinio laikotarpio diena</t>
  </si>
  <si>
    <t>Paskutinė praėjusio ataskaitinio laikotarpio diena</t>
  </si>
  <si>
    <t xml:space="preserve">Pastabos Nr. </t>
  </si>
  <si>
    <t>Straipsniai</t>
  </si>
  <si>
    <t>(data)</t>
  </si>
  <si>
    <t>FINANSINĖS BŪKLĖS ATASKAITA</t>
  </si>
  <si>
    <t>(viešojo sektoriaus subjekto, parengusio finansinės būklės ataskaitą (konsoliduotąją finansinės būklės ataskaitą), kodas, adresas)</t>
  </si>
  <si>
    <t>Įm.k.300016203 Kvietinių 30, Gargždai</t>
  </si>
  <si>
    <r>
      <t>(viešojo sektoriaus subjekto arba viešojo sektoriaus subjektų grupės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pavadinimas)</t>
    </r>
  </si>
  <si>
    <t>Klaipėdos r.pedagoginė psichologinė tarnyba</t>
  </si>
  <si>
    <t>(Žemesniojo lygio viešojo sektoriaus subjektų, išskyrus mokesčių fondus ir išteklių fondus, finansinės būklės ataskaitos forma)</t>
  </si>
  <si>
    <t>2 priedas</t>
  </si>
  <si>
    <t>2-ojo VSAFAS „Finansinės būklės ataskaita“</t>
  </si>
  <si>
    <t xml:space="preserve">  (parašas)</t>
  </si>
  <si>
    <t xml:space="preserve">(viešojo sektoriaus subjekto vadovas arba jo įgaliotas administracijos vadovas)                           </t>
  </si>
  <si>
    <t>TENKANTIS MAŽUMOS DALIAI</t>
  </si>
  <si>
    <t>TENKANTIS KONTROLIUOJANČIAJAM SUBJEKTUI</t>
  </si>
  <si>
    <t>GRYNASIS PERVIRŠIS AR DEFICITAS</t>
  </si>
  <si>
    <t>J.</t>
  </si>
  <si>
    <t>NUOSAVYBĖS METODO ĮTAKA</t>
  </si>
  <si>
    <t>GRYNASIS PERVIRŠIS AR DEFICITAS PRIEŠ NUOSAVYBĖS METODO ĮTAKĄ</t>
  </si>
  <si>
    <t>H.</t>
  </si>
  <si>
    <t>PELNO MOKESTIS</t>
  </si>
  <si>
    <t>APSKAITOS POLITIKOS KEITIMO IR ESMINIŲ APSKAITOS KLAIDŲ TAISYMO ĮTAKA</t>
  </si>
  <si>
    <t>FINANSINĖS IR INVESTICINĖS VEIKLOS REZULTATAS</t>
  </si>
  <si>
    <t>KITOS VEIKLOS SĄNAUDOS</t>
  </si>
  <si>
    <t xml:space="preserve">III. </t>
  </si>
  <si>
    <t>PERVESTINOS Į BIUDŽETĄ KITOS VEIKLOS PAJAMOS</t>
  </si>
  <si>
    <t>KITOS VEIKLOS PAJAMOS</t>
  </si>
  <si>
    <t xml:space="preserve">I. </t>
  </si>
  <si>
    <t>KITOS VEIKLOS REZULTATAS</t>
  </si>
  <si>
    <t>PAGRINDINĖS VEIKLOS PERVIRŠIS AR DEFICITAS</t>
  </si>
  <si>
    <t>KITOS</t>
  </si>
  <si>
    <t>XIV.</t>
  </si>
  <si>
    <t>KITŲ PASLAUGŲ</t>
  </si>
  <si>
    <t>XIII.</t>
  </si>
  <si>
    <t>FINANSAVIMO</t>
  </si>
  <si>
    <t>XII.</t>
  </si>
  <si>
    <t>NUOMOS</t>
  </si>
  <si>
    <t>XI.</t>
  </si>
  <si>
    <t>SOCIALINIŲ IŠMOKŲ</t>
  </si>
  <si>
    <t>X.</t>
  </si>
  <si>
    <t>SUNAUDOTŲ IR PARDUOTŲ ATSARGŲ SAVIKAINA</t>
  </si>
  <si>
    <t>IX.</t>
  </si>
  <si>
    <t>NUVERTĖJIMO IR NURAŠYTŲ SUMŲ</t>
  </si>
  <si>
    <t>VIII.</t>
  </si>
  <si>
    <t>PAPRASTOJO REMONTO IR EKSPLOATAVIMO</t>
  </si>
  <si>
    <t>VII.</t>
  </si>
  <si>
    <t>KVALIFIKACIJOS KĖLIMO</t>
  </si>
  <si>
    <t>VI.</t>
  </si>
  <si>
    <t>TRANSPORTO</t>
  </si>
  <si>
    <t>KOMANDIRUOČIŲ</t>
  </si>
  <si>
    <t>KOMUNALINIŲ PASLAUGŲ IR RYŠIŲ</t>
  </si>
  <si>
    <t>NUSIDĖVĖJIMO IR AMORTIZACIJOS</t>
  </si>
  <si>
    <t>DARBO UŽMOKESČIO IR SOCIALINIO DRAUDIMO</t>
  </si>
  <si>
    <t>PAGRINDINĖS VEIKLOS SĄNAUDOS</t>
  </si>
  <si>
    <t>Pervestinų pagrindinės veiklos kitų pajamų suma</t>
  </si>
  <si>
    <t>III.2.</t>
  </si>
  <si>
    <t>Pagrindinės veiklos kitos pajamos</t>
  </si>
  <si>
    <t>III.1.</t>
  </si>
  <si>
    <t xml:space="preserve">PAGRINDINĖS VEIKLOS KITOS PAJAMOS </t>
  </si>
  <si>
    <t>MOKESČIŲ IR SOCIALINIŲ ĮMOKŲ PAJAMOS</t>
  </si>
  <si>
    <t>Iš kitų finansavimo šaltinių</t>
  </si>
  <si>
    <t>I.4.</t>
  </si>
  <si>
    <t>Iš ES, užsienio valstybių ir tarptautinių organizacijų lėšų</t>
  </si>
  <si>
    <t>I.3.</t>
  </si>
  <si>
    <t xml:space="preserve">Iš savivaldybių biudžetų </t>
  </si>
  <si>
    <t>I.2.</t>
  </si>
  <si>
    <t>I.1.</t>
  </si>
  <si>
    <t>FINANSAVIMO PAJAMOS</t>
  </si>
  <si>
    <t>PAGRINDINĖS VEIKLOS PAJAMOS</t>
  </si>
  <si>
    <t>Ataskaitinis laikotarpis</t>
  </si>
  <si>
    <t>Praėjęs ataskaitinis laikotarpis</t>
  </si>
  <si>
    <t>Pastabos Nr.</t>
  </si>
  <si>
    <t>VEIKLOS REZULTATŲ ATASKAITA</t>
  </si>
  <si>
    <t>arba konsoliduotąją veiklos rezultatų ataskaitą,  kodas, adresas)</t>
  </si>
  <si>
    <t>(viešojo sektoriaus subjekto, parengusio veiklos rezultatų ataskaitą</t>
  </si>
  <si>
    <t>(viešojo sektoriaus subjekto arba viešojo sektoriaus subjektų grupės pavadinimas)</t>
  </si>
  <si>
    <t>(įskaitant socialinės apsaugos fondus), veiklos rezultatų ataskaitos forma)</t>
  </si>
  <si>
    <t>(Žemesniojo lygio viešojo sektoriaus subjektų, išskyrus mokesčių fondus ir išteklių fondus</t>
  </si>
  <si>
    <t>3-iojo VSAFAS „Veiklos rezultatų ataskaita“</t>
  </si>
  <si>
    <t xml:space="preserve">Pateikimo valiuta ir tikslumas: eurais </t>
  </si>
  <si>
    <t xml:space="preserve">Biudžetinių įstaigų centralizuotos apskaitos skyriaus vedėja                                  </t>
  </si>
  <si>
    <t>Biudžetinių įstaigų centralizuotos apskaitos skyriaus vedėja</t>
  </si>
  <si>
    <t>P03</t>
  </si>
  <si>
    <t>P04</t>
  </si>
  <si>
    <t>P08</t>
  </si>
  <si>
    <t>P09</t>
  </si>
  <si>
    <t>P10</t>
  </si>
  <si>
    <t>P11</t>
  </si>
  <si>
    <t>P12</t>
  </si>
  <si>
    <t>P17</t>
  </si>
  <si>
    <t>P22</t>
  </si>
  <si>
    <t>P18</t>
  </si>
  <si>
    <t xml:space="preserve">(ataskaitą parengusio asmens pareigų pavadinimas)                                                                                      </t>
  </si>
  <si>
    <t>PAGAL  2025-06-30  D. DUOMENIS</t>
  </si>
  <si>
    <t>PAGAL  2025-06-30 D. DUOMENIS</t>
  </si>
  <si>
    <t>Pateikimo valiuta ir tikslumas: eurais</t>
  </si>
  <si>
    <t>2025.06.30</t>
  </si>
  <si>
    <t xml:space="preserve">Administratorė, pavaduojanti direktorių			
			                     </t>
  </si>
  <si>
    <t>Jolanta Dirgėlaitė</t>
  </si>
  <si>
    <t xml:space="preserve">Administratorė, pavaduojanti direktorių			
			</t>
  </si>
  <si>
    <t>2025-08-05 Nr.____</t>
  </si>
  <si>
    <t>2025-08-05  Nr.____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</si>
</sst>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trike/>
      <sz val="11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sz val="10"/>
      <name val="Arial"/>
      <family val="2"/>
    </font>
    <font>
      <sz val="9"/>
      <name val="Arial"/>
      <family val="2"/>
    </font>
    <font>
      <strike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0"/>
      <name val="Arial"/>
      <family val="2"/>
    </font>
    <font>
      <sz val="9"/>
      <name val="Times New Roman"/>
      <family val="1"/>
      <charset val="186"/>
    </font>
    <font>
      <sz val="10"/>
      <name val="Arial"/>
      <family val="2"/>
    </font>
    <font>
      <i/>
      <sz val="11"/>
      <name val="TimesNewRoman,Bold"/>
    </font>
    <font>
      <sz val="11"/>
      <name val="TimesNewRoman,Bold"/>
    </font>
    <font>
      <u/>
      <sz val="11"/>
      <name val="TimesNewRoman,Bold"/>
      <charset val="186"/>
    </font>
    <font>
      <sz val="10"/>
      <name val="Times New Roman"/>
      <family val="1"/>
    </font>
    <font>
      <sz val="11"/>
      <name val="Times New Roman"/>
      <family val="1"/>
    </font>
    <font>
      <sz val="9"/>
      <color indexed="8"/>
      <name val="Tahoma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8"/>
      <name val="Times New Roman"/>
      <family val="1"/>
      <charset val="186"/>
    </font>
    <font>
      <sz val="10"/>
      <name val="TimesNewRoman,Bold"/>
      <charset val="186"/>
    </font>
    <font>
      <b/>
      <sz val="10"/>
      <name val="TimesNewRoman,Bold"/>
      <charset val="186"/>
    </font>
    <font>
      <b/>
      <sz val="9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0" borderId="0"/>
    <xf numFmtId="0" fontId="36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9">
    <xf numFmtId="0" fontId="0" fillId="0" borderId="0" xfId="0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vertical="center"/>
    </xf>
    <xf numFmtId="4" fontId="24" fillId="0" borderId="0" xfId="0" applyNumberFormat="1" applyFont="1" applyAlignment="1">
      <alignment vertical="center"/>
    </xf>
    <xf numFmtId="4" fontId="20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 applyProtection="1"/>
    <xf numFmtId="0" fontId="26" fillId="0" borderId="0" xfId="0" applyFont="1"/>
    <xf numFmtId="0" fontId="21" fillId="34" borderId="0" xfId="0" applyFont="1" applyFill="1" applyAlignment="1">
      <alignment vertical="center" wrapText="1"/>
    </xf>
    <xf numFmtId="0" fontId="21" fillId="34" borderId="0" xfId="0" applyFont="1" applyFill="1" applyBorder="1" applyAlignment="1">
      <alignment vertical="center" wrapText="1"/>
    </xf>
    <xf numFmtId="0" fontId="21" fillId="34" borderId="0" xfId="42" applyFont="1" applyFill="1" applyAlignment="1">
      <alignment vertical="center"/>
    </xf>
    <xf numFmtId="0" fontId="21" fillId="34" borderId="0" xfId="42" applyFont="1" applyFill="1" applyAlignment="1">
      <alignment vertical="center" wrapText="1"/>
    </xf>
    <xf numFmtId="0" fontId="29" fillId="0" borderId="0" xfId="42"/>
    <xf numFmtId="0" fontId="30" fillId="0" borderId="0" xfId="42" applyFont="1"/>
    <xf numFmtId="0" fontId="21" fillId="0" borderId="0" xfId="42" applyFont="1" applyAlignment="1">
      <alignment vertical="center" wrapText="1"/>
    </xf>
    <xf numFmtId="0" fontId="29" fillId="0" borderId="11" xfId="42" applyBorder="1" applyAlignment="1">
      <alignment vertical="center" wrapText="1"/>
    </xf>
    <xf numFmtId="0" fontId="21" fillId="34" borderId="0" xfId="42" applyFont="1" applyFill="1" applyAlignment="1">
      <alignment horizontal="center" vertical="center" wrapText="1"/>
    </xf>
    <xf numFmtId="0" fontId="29" fillId="34" borderId="11" xfId="42" applyFill="1" applyBorder="1" applyAlignment="1">
      <alignment vertical="center" wrapText="1"/>
    </xf>
    <xf numFmtId="0" fontId="25" fillId="34" borderId="0" xfId="42" applyFont="1" applyFill="1" applyAlignment="1">
      <alignment horizontal="center" vertical="center" wrapText="1"/>
    </xf>
    <xf numFmtId="0" fontId="34" fillId="34" borderId="0" xfId="42" applyFont="1" applyFill="1" applyAlignment="1">
      <alignment vertical="center" wrapText="1"/>
    </xf>
    <xf numFmtId="0" fontId="34" fillId="34" borderId="0" xfId="42" applyFont="1" applyFill="1" applyAlignment="1">
      <alignment horizontal="center" vertical="center" wrapText="1"/>
    </xf>
    <xf numFmtId="2" fontId="21" fillId="34" borderId="0" xfId="42" applyNumberFormat="1" applyFont="1" applyFill="1" applyAlignment="1">
      <alignment vertical="center"/>
    </xf>
    <xf numFmtId="0" fontId="40" fillId="0" borderId="0" xfId="43" applyFont="1" applyAlignment="1">
      <alignment horizontal="center" vertical="top" wrapText="1"/>
    </xf>
    <xf numFmtId="0" fontId="41" fillId="0" borderId="0" xfId="43" applyFont="1" applyAlignment="1">
      <alignment horizontal="left" vertical="top" wrapText="1"/>
    </xf>
    <xf numFmtId="0" fontId="41" fillId="0" borderId="0" xfId="43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3" fillId="0" borderId="13" xfId="0" applyFont="1" applyBorder="1" applyAlignment="1">
      <alignment vertical="center" wrapText="1"/>
    </xf>
    <xf numFmtId="0" fontId="21" fillId="0" borderId="19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49" fontId="25" fillId="34" borderId="15" xfId="0" applyNumberFormat="1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left" vertical="center"/>
    </xf>
    <xf numFmtId="0" fontId="31" fillId="34" borderId="22" xfId="0" applyFont="1" applyFill="1" applyBorder="1" applyAlignment="1">
      <alignment horizontal="left" vertical="center"/>
    </xf>
    <xf numFmtId="0" fontId="31" fillId="34" borderId="22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left" vertical="center" wrapText="1"/>
    </xf>
    <xf numFmtId="16" fontId="21" fillId="34" borderId="16" xfId="0" applyNumberFormat="1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left" vertical="center" wrapText="1"/>
    </xf>
    <xf numFmtId="16" fontId="21" fillId="34" borderId="19" xfId="0" applyNumberFormat="1" applyFont="1" applyFill="1" applyBorder="1" applyAlignment="1">
      <alignment horizontal="center" vertical="center" wrapText="1"/>
    </xf>
    <xf numFmtId="49" fontId="21" fillId="34" borderId="15" xfId="0" applyNumberFormat="1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left" vertical="center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left" vertical="center"/>
    </xf>
    <xf numFmtId="0" fontId="21" fillId="34" borderId="24" xfId="0" applyFont="1" applyFill="1" applyBorder="1" applyAlignment="1">
      <alignment horizontal="left" vertical="center"/>
    </xf>
    <xf numFmtId="0" fontId="21" fillId="34" borderId="24" xfId="0" applyFont="1" applyFill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/>
    </xf>
    <xf numFmtId="0" fontId="21" fillId="34" borderId="19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16" fontId="21" fillId="0" borderId="19" xfId="0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 wrapText="1"/>
    </xf>
    <xf numFmtId="0" fontId="25" fillId="34" borderId="19" xfId="0" applyFont="1" applyFill="1" applyBorder="1" applyAlignment="1">
      <alignment horizontal="left" vertical="center" wrapText="1"/>
    </xf>
    <xf numFmtId="0" fontId="21" fillId="34" borderId="22" xfId="0" applyFont="1" applyFill="1" applyBorder="1" applyAlignment="1">
      <alignment horizontal="left" vertical="center"/>
    </xf>
    <xf numFmtId="0" fontId="21" fillId="34" borderId="22" xfId="0" applyFont="1" applyFill="1" applyBorder="1" applyAlignment="1">
      <alignment horizontal="left" vertical="center" wrapText="1"/>
    </xf>
    <xf numFmtId="0" fontId="31" fillId="34" borderId="15" xfId="0" applyFont="1" applyFill="1" applyBorder="1" applyAlignment="1">
      <alignment horizontal="left" vertical="center"/>
    </xf>
    <xf numFmtId="0" fontId="31" fillId="34" borderId="16" xfId="0" applyFont="1" applyFill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 wrapText="1"/>
    </xf>
    <xf numFmtId="0" fontId="21" fillId="34" borderId="22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left" vertical="center"/>
    </xf>
    <xf numFmtId="0" fontId="21" fillId="34" borderId="17" xfId="0" applyFont="1" applyFill="1" applyBorder="1" applyAlignment="1">
      <alignment horizontal="center" vertical="center" wrapText="1"/>
    </xf>
    <xf numFmtId="0" fontId="21" fillId="34" borderId="25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 wrapText="1"/>
    </xf>
    <xf numFmtId="0" fontId="25" fillId="34" borderId="18" xfId="0" applyFont="1" applyFill="1" applyBorder="1" applyAlignment="1">
      <alignment horizontal="left" vertical="center"/>
    </xf>
    <xf numFmtId="0" fontId="25" fillId="34" borderId="25" xfId="0" applyFont="1" applyFill="1" applyBorder="1" applyAlignment="1">
      <alignment horizontal="left" vertical="center"/>
    </xf>
    <xf numFmtId="0" fontId="25" fillId="34" borderId="25" xfId="0" applyFont="1" applyFill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5" fillId="34" borderId="16" xfId="0" applyFont="1" applyFill="1" applyBorder="1" applyAlignment="1">
      <alignment horizontal="left" vertical="center" wrapText="1"/>
    </xf>
    <xf numFmtId="0" fontId="25" fillId="34" borderId="0" xfId="0" applyFont="1" applyFill="1" applyAlignment="1">
      <alignment horizontal="left" vertical="center" wrapText="1"/>
    </xf>
    <xf numFmtId="0" fontId="21" fillId="34" borderId="0" xfId="0" applyFont="1" applyFill="1" applyAlignment="1">
      <alignment horizontal="left" vertical="center" wrapText="1"/>
    </xf>
    <xf numFmtId="0" fontId="25" fillId="34" borderId="2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22" fillId="0" borderId="35" xfId="0" applyFont="1" applyBorder="1" applyAlignment="1">
      <alignment vertical="center" wrapText="1"/>
    </xf>
    <xf numFmtId="0" fontId="22" fillId="0" borderId="35" xfId="0" applyFont="1" applyBorder="1" applyAlignment="1">
      <alignment vertical="center"/>
    </xf>
    <xf numFmtId="0" fontId="22" fillId="0" borderId="35" xfId="0" applyFont="1" applyBorder="1" applyAlignment="1">
      <alignment horizontal="center" vertical="center"/>
    </xf>
    <xf numFmtId="0" fontId="23" fillId="0" borderId="35" xfId="0" applyFont="1" applyBorder="1" applyAlignment="1">
      <alignment vertical="center" wrapText="1"/>
    </xf>
    <xf numFmtId="0" fontId="23" fillId="0" borderId="35" xfId="0" applyFont="1" applyBorder="1" applyAlignment="1">
      <alignment horizontal="center" vertical="center"/>
    </xf>
    <xf numFmtId="0" fontId="23" fillId="0" borderId="35" xfId="0" applyFont="1" applyBorder="1" applyAlignment="1">
      <alignment vertical="center"/>
    </xf>
    <xf numFmtId="0" fontId="44" fillId="0" borderId="35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1" fillId="34" borderId="16" xfId="0" applyFont="1" applyFill="1" applyBorder="1" applyAlignment="1">
      <alignment horizontal="left" vertical="center" wrapText="1"/>
    </xf>
    <xf numFmtId="0" fontId="21" fillId="34" borderId="17" xfId="0" applyFont="1" applyFill="1" applyBorder="1" applyAlignment="1">
      <alignment horizontal="left" vertical="center" wrapText="1"/>
    </xf>
    <xf numFmtId="0" fontId="21" fillId="34" borderId="0" xfId="42" applyFont="1" applyFill="1" applyAlignment="1">
      <alignment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 wrapText="1"/>
    </xf>
    <xf numFmtId="0" fontId="19" fillId="33" borderId="41" xfId="0" applyFont="1" applyFill="1" applyBorder="1" applyAlignment="1">
      <alignment horizontal="center" vertical="center" wrapText="1"/>
    </xf>
    <xf numFmtId="0" fontId="19" fillId="33" borderId="41" xfId="0" applyFont="1" applyFill="1" applyBorder="1" applyAlignment="1">
      <alignment horizontal="left" vertical="center" wrapText="1"/>
    </xf>
    <xf numFmtId="4" fontId="22" fillId="33" borderId="41" xfId="0" applyNumberFormat="1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left" vertical="center" wrapText="1"/>
    </xf>
    <xf numFmtId="4" fontId="23" fillId="0" borderId="41" xfId="0" applyNumberFormat="1" applyFont="1" applyBorder="1" applyAlignment="1">
      <alignment horizontal="center" vertical="center" wrapText="1"/>
    </xf>
    <xf numFmtId="2" fontId="25" fillId="34" borderId="41" xfId="0" applyNumberFormat="1" applyFont="1" applyFill="1" applyBorder="1" applyAlignment="1">
      <alignment horizontal="right" vertical="center"/>
    </xf>
    <xf numFmtId="2" fontId="21" fillId="34" borderId="36" xfId="0" applyNumberFormat="1" applyFont="1" applyFill="1" applyBorder="1" applyAlignment="1">
      <alignment horizontal="right" vertical="center"/>
    </xf>
    <xf numFmtId="2" fontId="21" fillId="34" borderId="41" xfId="0" applyNumberFormat="1" applyFont="1" applyFill="1" applyBorder="1" applyAlignment="1">
      <alignment horizontal="right" vertical="center"/>
    </xf>
    <xf numFmtId="2" fontId="22" fillId="0" borderId="41" xfId="0" applyNumberFormat="1" applyFont="1" applyBorder="1" applyAlignment="1">
      <alignment horizontal="right" vertical="center"/>
    </xf>
    <xf numFmtId="2" fontId="23" fillId="0" borderId="41" xfId="0" applyNumberFormat="1" applyFont="1" applyBorder="1" applyAlignment="1">
      <alignment horizontal="right" vertical="center"/>
    </xf>
    <xf numFmtId="2" fontId="23" fillId="34" borderId="36" xfId="0" applyNumberFormat="1" applyFont="1" applyFill="1" applyBorder="1" applyAlignment="1">
      <alignment horizontal="right" vertical="center"/>
    </xf>
    <xf numFmtId="2" fontId="23" fillId="0" borderId="41" xfId="0" applyNumberFormat="1" applyFont="1" applyBorder="1" applyAlignment="1">
      <alignment horizontal="right" vertical="center" wrapText="1"/>
    </xf>
    <xf numFmtId="0" fontId="49" fillId="0" borderId="35" xfId="0" applyFont="1" applyBorder="1" applyAlignment="1">
      <alignment horizontal="center" vertical="center" wrapText="1"/>
    </xf>
    <xf numFmtId="0" fontId="40" fillId="0" borderId="11" xfId="43" applyFont="1" applyBorder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49" fillId="0" borderId="3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1" fillId="34" borderId="16" xfId="0" applyFont="1" applyFill="1" applyBorder="1" applyAlignment="1">
      <alignment horizontal="left" vertical="center" wrapText="1"/>
    </xf>
    <xf numFmtId="0" fontId="21" fillId="34" borderId="17" xfId="0" applyFont="1" applyFill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0" xfId="42" applyFont="1" applyAlignment="1">
      <alignment horizontal="left" vertical="center" wrapText="1"/>
    </xf>
    <xf numFmtId="0" fontId="21" fillId="0" borderId="10" xfId="42" applyFont="1" applyBorder="1" applyAlignment="1">
      <alignment horizontal="center" vertical="center" wrapText="1"/>
    </xf>
    <xf numFmtId="0" fontId="29" fillId="34" borderId="12" xfId="42" applyFill="1" applyBorder="1" applyAlignment="1">
      <alignment horizontal="left" vertical="center" wrapText="1"/>
    </xf>
    <xf numFmtId="0" fontId="29" fillId="34" borderId="11" xfId="42" applyFill="1" applyBorder="1" applyAlignment="1">
      <alignment horizontal="center" vertical="center" wrapText="1"/>
    </xf>
    <xf numFmtId="0" fontId="21" fillId="34" borderId="0" xfId="42" applyFont="1" applyFill="1" applyAlignment="1">
      <alignment horizontal="left" vertical="center" wrapText="1"/>
    </xf>
    <xf numFmtId="0" fontId="21" fillId="34" borderId="10" xfId="42" applyFont="1" applyFill="1" applyBorder="1" applyAlignment="1">
      <alignment horizontal="center" vertical="center" wrapText="1"/>
    </xf>
    <xf numFmtId="0" fontId="29" fillId="0" borderId="12" xfId="42" applyBorder="1" applyAlignment="1">
      <alignment horizontal="left" vertical="center" wrapText="1"/>
    </xf>
    <xf numFmtId="0" fontId="29" fillId="0" borderId="11" xfId="42" applyBorder="1" applyAlignment="1">
      <alignment horizontal="center" vertical="center" wrapText="1"/>
    </xf>
    <xf numFmtId="0" fontId="25" fillId="34" borderId="32" xfId="0" applyFont="1" applyFill="1" applyBorder="1" applyAlignment="1">
      <alignment horizontal="center" vertical="center" wrapText="1"/>
    </xf>
    <xf numFmtId="0" fontId="25" fillId="34" borderId="34" xfId="0" applyFont="1" applyFill="1" applyBorder="1" applyAlignment="1">
      <alignment horizontal="center" vertical="center" wrapText="1"/>
    </xf>
    <xf numFmtId="0" fontId="25" fillId="34" borderId="33" xfId="0" applyFont="1" applyFill="1" applyBorder="1" applyAlignment="1">
      <alignment horizontal="center" vertical="center" wrapText="1"/>
    </xf>
    <xf numFmtId="0" fontId="21" fillId="34" borderId="0" xfId="42" applyFont="1" applyFill="1" applyAlignment="1">
      <alignment horizontal="left" vertical="top" wrapText="1"/>
    </xf>
    <xf numFmtId="0" fontId="35" fillId="34" borderId="0" xfId="42" applyFont="1" applyFill="1" applyAlignment="1">
      <alignment wrapText="1"/>
    </xf>
    <xf numFmtId="0" fontId="35" fillId="34" borderId="0" xfId="42" applyFont="1" applyFill="1" applyAlignment="1">
      <alignment vertical="center" wrapText="1"/>
    </xf>
    <xf numFmtId="0" fontId="25" fillId="34" borderId="0" xfId="42" applyFont="1" applyFill="1" applyAlignment="1">
      <alignment horizontal="center" vertical="center" wrapText="1"/>
    </xf>
    <xf numFmtId="0" fontId="21" fillId="34" borderId="11" xfId="42" applyFont="1" applyFill="1" applyBorder="1" applyAlignment="1">
      <alignment horizontal="center" vertical="center" wrapText="1"/>
    </xf>
    <xf numFmtId="0" fontId="21" fillId="0" borderId="0" xfId="42" applyFont="1" applyAlignment="1">
      <alignment horizontal="center" vertical="center" wrapText="1"/>
    </xf>
    <xf numFmtId="0" fontId="21" fillId="34" borderId="0" xfId="42" applyFont="1" applyFill="1" applyAlignment="1">
      <alignment vertical="center" wrapText="1"/>
    </xf>
    <xf numFmtId="0" fontId="33" fillId="34" borderId="0" xfId="42" applyFont="1" applyFill="1" applyAlignment="1">
      <alignment horizontal="center" vertical="center" wrapText="1"/>
    </xf>
    <xf numFmtId="0" fontId="21" fillId="34" borderId="0" xfId="42" applyFont="1" applyFill="1" applyAlignment="1">
      <alignment horizontal="center" vertical="center" wrapText="1"/>
    </xf>
    <xf numFmtId="0" fontId="32" fillId="0" borderId="11" xfId="42" applyFont="1" applyBorder="1" applyAlignment="1">
      <alignment horizontal="right" vertical="center" wrapText="1"/>
    </xf>
    <xf numFmtId="0" fontId="40" fillId="0" borderId="31" xfId="43" applyFont="1" applyBorder="1" applyAlignment="1">
      <alignment horizontal="left" vertical="top" wrapText="1"/>
    </xf>
    <xf numFmtId="0" fontId="40" fillId="0" borderId="31" xfId="43" applyFont="1" applyBorder="1" applyAlignment="1">
      <alignment horizontal="center" vertical="top" wrapText="1"/>
    </xf>
    <xf numFmtId="0" fontId="25" fillId="0" borderId="37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39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40" fillId="0" borderId="30" xfId="43" applyFont="1" applyBorder="1" applyAlignment="1">
      <alignment horizontal="left" vertical="center" wrapText="1"/>
    </xf>
    <xf numFmtId="0" fontId="40" fillId="0" borderId="30" xfId="43" applyFont="1" applyBorder="1" applyAlignment="1">
      <alignment horizontal="center" vertical="center"/>
    </xf>
    <xf numFmtId="0" fontId="25" fillId="0" borderId="3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25" fillId="0" borderId="37" xfId="0" applyFont="1" applyBorder="1" applyAlignment="1">
      <alignment vertical="center" wrapText="1"/>
    </xf>
    <xf numFmtId="0" fontId="25" fillId="0" borderId="38" xfId="0" applyFont="1" applyBorder="1" applyAlignment="1">
      <alignment vertical="center" wrapText="1"/>
    </xf>
    <xf numFmtId="0" fontId="25" fillId="0" borderId="39" xfId="0" applyFont="1" applyBorder="1" applyAlignment="1">
      <alignment vertical="center" wrapText="1"/>
    </xf>
    <xf numFmtId="0" fontId="25" fillId="0" borderId="37" xfId="0" applyFont="1" applyBorder="1" applyAlignment="1">
      <alignment vertical="center"/>
    </xf>
    <xf numFmtId="0" fontId="25" fillId="0" borderId="38" xfId="0" applyFont="1" applyBorder="1" applyAlignment="1">
      <alignment vertical="center"/>
    </xf>
    <xf numFmtId="0" fontId="25" fillId="0" borderId="39" xfId="0" applyFont="1" applyBorder="1" applyAlignment="1">
      <alignment vertical="center"/>
    </xf>
    <xf numFmtId="0" fontId="21" fillId="0" borderId="37" xfId="0" applyFont="1" applyBorder="1" applyAlignment="1">
      <alignment horizontal="left" vertical="center"/>
    </xf>
    <xf numFmtId="0" fontId="21" fillId="0" borderId="38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left" vertical="center" wrapText="1"/>
    </xf>
    <xf numFmtId="0" fontId="21" fillId="0" borderId="37" xfId="0" applyFont="1" applyBorder="1" applyAlignment="1">
      <alignment vertical="center" wrapText="1"/>
    </xf>
    <xf numFmtId="0" fontId="21" fillId="0" borderId="38" xfId="0" applyFont="1" applyBorder="1" applyAlignment="1">
      <alignment vertical="center" wrapText="1"/>
    </xf>
    <xf numFmtId="0" fontId="21" fillId="0" borderId="39" xfId="0" applyFont="1" applyBorder="1" applyAlignment="1">
      <alignment vertical="center" wrapText="1"/>
    </xf>
    <xf numFmtId="0" fontId="47" fillId="0" borderId="31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justify" vertical="center"/>
    </xf>
    <xf numFmtId="0" fontId="4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7" fillId="0" borderId="30" xfId="0" applyFont="1" applyBorder="1" applyAlignment="1">
      <alignment horizontal="right" vertical="center"/>
    </xf>
    <xf numFmtId="0" fontId="49" fillId="0" borderId="37" xfId="0" applyFont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49" fillId="0" borderId="39" xfId="0" applyFont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36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</cellXfs>
  <cellStyles count="63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1 2" xfId="45" xr:uid="{F2E5D615-BCFE-4001-8AD4-785956984DC8}"/>
    <cellStyle name="20% – paryškinimas 2" xfId="23" builtinId="34" customBuiltin="1"/>
    <cellStyle name="20% – paryškinimas 2 2" xfId="48" xr:uid="{5120D38A-F81D-429E-9418-66506033D5EC}"/>
    <cellStyle name="20% – paryškinimas 3" xfId="27" builtinId="38" customBuiltin="1"/>
    <cellStyle name="20% – paryškinimas 3 2" xfId="51" xr:uid="{60F05058-2140-4ED4-8977-85F83F069E81}"/>
    <cellStyle name="20% – paryškinimas 4" xfId="31" builtinId="42" customBuiltin="1"/>
    <cellStyle name="20% – paryškinimas 4 2" xfId="54" xr:uid="{24F837CD-9CAF-4DDC-8284-0076C586F334}"/>
    <cellStyle name="20% – paryškinimas 5" xfId="35" builtinId="46" customBuiltin="1"/>
    <cellStyle name="20% – paryškinimas 5 2" xfId="57" xr:uid="{7538E98D-ACB8-4068-ACF0-F252A28547DA}"/>
    <cellStyle name="20% – paryškinimas 6" xfId="39" builtinId="50" customBuiltin="1"/>
    <cellStyle name="20% – paryškinimas 6 2" xfId="60" xr:uid="{DB37B567-2302-4552-92A7-D315E088CD0D}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1 2" xfId="46" xr:uid="{4DCF6E82-3127-4511-BD81-C4F857CFE8F8}"/>
    <cellStyle name="40% – paryškinimas 2" xfId="24" builtinId="35" customBuiltin="1"/>
    <cellStyle name="40% – paryškinimas 2 2" xfId="49" xr:uid="{97FBD6CA-0991-4269-8A27-E569BB9D470A}"/>
    <cellStyle name="40% – paryškinimas 3" xfId="28" builtinId="39" customBuiltin="1"/>
    <cellStyle name="40% – paryškinimas 3 2" xfId="52" xr:uid="{711BFD8D-D189-445C-AB20-F261CEE9544B}"/>
    <cellStyle name="40% – paryškinimas 4" xfId="32" builtinId="43" customBuiltin="1"/>
    <cellStyle name="40% – paryškinimas 4 2" xfId="55" xr:uid="{A52ABC0F-5D44-4999-A077-9019F7FFFB9D}"/>
    <cellStyle name="40% – paryškinimas 5" xfId="36" builtinId="47" customBuiltin="1"/>
    <cellStyle name="40% – paryškinimas 5 2" xfId="58" xr:uid="{C5C548D8-2839-4EFA-9040-8F1D37257351}"/>
    <cellStyle name="40% – paryškinimas 6" xfId="40" builtinId="51" customBuiltin="1"/>
    <cellStyle name="40% – paryškinimas 6 2" xfId="61" xr:uid="{E682E9A4-9CD2-4B12-BFC3-81B6C1E5F540}"/>
    <cellStyle name="60% – paryškinimas 1" xfId="21" builtinId="32" customBuiltin="1"/>
    <cellStyle name="60% – paryškinimas 1 2" xfId="47" xr:uid="{6C16CF58-0E68-4A10-B086-4B8B2C7B0118}"/>
    <cellStyle name="60% – paryškinimas 2" xfId="25" builtinId="36" customBuiltin="1"/>
    <cellStyle name="60% – paryškinimas 2 2" xfId="50" xr:uid="{13E5D6D4-5AF7-42C2-96C7-D2732A3FBC3C}"/>
    <cellStyle name="60% – paryškinimas 3" xfId="29" builtinId="40" customBuiltin="1"/>
    <cellStyle name="60% – paryškinimas 3 2" xfId="53" xr:uid="{EAD5852F-6207-4666-81C6-41198FDBCD68}"/>
    <cellStyle name="60% – paryškinimas 4" xfId="33" builtinId="44" customBuiltin="1"/>
    <cellStyle name="60% – paryškinimas 4 2" xfId="56" xr:uid="{134BABCB-58CA-4A2E-BF49-DD40AB3F74FC}"/>
    <cellStyle name="60% – paryškinimas 5" xfId="37" builtinId="48" customBuiltin="1"/>
    <cellStyle name="60% – paryškinimas 5 2" xfId="59" xr:uid="{697EEB84-BF99-4BAC-BE81-D9167B4E3FA2}"/>
    <cellStyle name="60% – paryškinimas 6" xfId="41" builtinId="52" customBuiltin="1"/>
    <cellStyle name="60% – paryškinimas 6 2" xfId="62" xr:uid="{22C217B3-D219-4859-B02A-16118795BDC1}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prastas 2" xfId="42" xr:uid="{00000000-0005-0000-0000-00001A000000}"/>
    <cellStyle name="Įprastas 3" xfId="43" xr:uid="{00000000-0005-0000-0000-00001B000000}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staba 2" xfId="44" xr:uid="{DD05E831-7624-4ADD-80D1-99B2A23B75B5}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showGridLines="0" topLeftCell="A70" zoomScaleNormal="100" zoomScaleSheetLayoutView="100" workbookViewId="0">
      <selection activeCell="B16" sqref="B16:H16"/>
    </sheetView>
  </sheetViews>
  <sheetFormatPr defaultRowHeight="12.75"/>
  <cols>
    <col min="1" max="1" width="5.5703125" style="11" customWidth="1"/>
    <col min="2" max="2" width="10.5703125" style="11" customWidth="1"/>
    <col min="3" max="3" width="3.140625" style="12" customWidth="1"/>
    <col min="4" max="4" width="2.7109375" style="12" customWidth="1"/>
    <col min="5" max="5" width="59" style="12" customWidth="1"/>
    <col min="6" max="6" width="7.7109375" style="12" customWidth="1"/>
    <col min="7" max="8" width="12.85546875" style="11" customWidth="1"/>
    <col min="9" max="9" width="55.140625" style="11" customWidth="1"/>
    <col min="10" max="16384" width="9.140625" style="11"/>
  </cols>
  <sheetData>
    <row r="1" spans="1:8" ht="30" customHeight="1">
      <c r="B1" s="159" t="s">
        <v>0</v>
      </c>
      <c r="C1" s="159"/>
      <c r="D1" s="159"/>
      <c r="E1" s="159"/>
      <c r="F1" s="159"/>
      <c r="G1" s="159"/>
      <c r="H1" s="159"/>
    </row>
    <row r="2" spans="1:8">
      <c r="A2" s="14"/>
      <c r="F2" s="160" t="s">
        <v>176</v>
      </c>
      <c r="G2" s="160"/>
      <c r="H2" s="160"/>
    </row>
    <row r="3" spans="1:8">
      <c r="A3" s="14"/>
      <c r="F3" s="161" t="s">
        <v>175</v>
      </c>
      <c r="G3" s="161"/>
      <c r="H3" s="161"/>
    </row>
    <row r="4" spans="1:8">
      <c r="A4" s="14"/>
    </row>
    <row r="5" spans="1:8">
      <c r="A5" s="14"/>
      <c r="B5" s="162" t="s">
        <v>174</v>
      </c>
      <c r="C5" s="162"/>
      <c r="D5" s="162"/>
      <c r="E5" s="162"/>
      <c r="F5" s="162"/>
      <c r="G5" s="162"/>
      <c r="H5" s="162"/>
    </row>
    <row r="6" spans="1:8">
      <c r="A6" s="14"/>
      <c r="B6" s="162"/>
      <c r="C6" s="162"/>
      <c r="D6" s="162"/>
      <c r="E6" s="162"/>
      <c r="F6" s="162"/>
      <c r="G6" s="162"/>
      <c r="H6" s="162"/>
    </row>
    <row r="7" spans="1:8">
      <c r="A7" s="14"/>
      <c r="B7" s="163" t="s">
        <v>173</v>
      </c>
      <c r="C7" s="163"/>
      <c r="D7" s="163"/>
      <c r="E7" s="163"/>
      <c r="F7" s="163"/>
      <c r="G7" s="163"/>
      <c r="H7" s="163"/>
    </row>
    <row r="8" spans="1:8">
      <c r="A8" s="14"/>
      <c r="B8" s="153" t="s">
        <v>172</v>
      </c>
      <c r="C8" s="153"/>
      <c r="D8" s="153"/>
      <c r="E8" s="153"/>
      <c r="F8" s="153"/>
      <c r="G8" s="153"/>
      <c r="H8" s="153"/>
    </row>
    <row r="9" spans="1:8" ht="12.75" customHeight="1">
      <c r="A9" s="14"/>
      <c r="B9" s="163" t="s">
        <v>171</v>
      </c>
      <c r="C9" s="163"/>
      <c r="D9" s="163"/>
      <c r="E9" s="163"/>
      <c r="F9" s="163"/>
      <c r="G9" s="163"/>
      <c r="H9" s="163"/>
    </row>
    <row r="10" spans="1:8">
      <c r="A10" s="14"/>
      <c r="B10" s="149" t="s">
        <v>170</v>
      </c>
      <c r="C10" s="149"/>
      <c r="D10" s="149"/>
      <c r="E10" s="149"/>
      <c r="F10" s="149"/>
      <c r="G10" s="149"/>
      <c r="H10" s="149"/>
    </row>
    <row r="11" spans="1:8">
      <c r="A11" s="14"/>
      <c r="B11" s="164"/>
      <c r="C11" s="164"/>
      <c r="D11" s="164"/>
      <c r="E11" s="164"/>
      <c r="F11" s="164"/>
      <c r="G11" s="164"/>
      <c r="H11" s="164"/>
    </row>
    <row r="12" spans="1:8">
      <c r="A12" s="14"/>
      <c r="B12" s="165"/>
      <c r="C12" s="165"/>
      <c r="D12" s="165"/>
      <c r="E12" s="165"/>
      <c r="F12" s="165"/>
    </row>
    <row r="13" spans="1:8">
      <c r="A13" s="14"/>
      <c r="B13" s="162" t="s">
        <v>169</v>
      </c>
      <c r="C13" s="162"/>
      <c r="D13" s="162"/>
      <c r="E13" s="162"/>
      <c r="F13" s="162"/>
      <c r="G13" s="162"/>
      <c r="H13" s="162"/>
    </row>
    <row r="14" spans="1:8">
      <c r="A14" s="14"/>
      <c r="B14" s="162" t="s">
        <v>259</v>
      </c>
      <c r="C14" s="162"/>
      <c r="D14" s="162"/>
      <c r="E14" s="162"/>
      <c r="F14" s="162"/>
      <c r="G14" s="162"/>
      <c r="H14" s="162"/>
    </row>
    <row r="15" spans="1:8">
      <c r="A15" s="14"/>
      <c r="B15" s="19"/>
      <c r="C15" s="21"/>
      <c r="D15" s="21"/>
      <c r="E15" s="21"/>
      <c r="F15" s="21"/>
      <c r="G15" s="20"/>
      <c r="H15" s="20"/>
    </row>
    <row r="16" spans="1:8">
      <c r="A16" s="14"/>
      <c r="B16" s="166" t="s">
        <v>266</v>
      </c>
      <c r="C16" s="166"/>
      <c r="D16" s="166"/>
      <c r="E16" s="166"/>
      <c r="F16" s="166"/>
      <c r="G16" s="166"/>
      <c r="H16" s="166"/>
    </row>
    <row r="17" spans="1:9">
      <c r="A17" s="14"/>
      <c r="B17" s="167" t="s">
        <v>168</v>
      </c>
      <c r="C17" s="167"/>
      <c r="D17" s="167"/>
      <c r="E17" s="167"/>
      <c r="F17" s="167"/>
      <c r="G17" s="167"/>
      <c r="H17" s="167"/>
    </row>
    <row r="18" spans="1:9" ht="12.75" customHeight="1">
      <c r="A18" s="14"/>
      <c r="B18" s="19"/>
      <c r="C18" s="17"/>
      <c r="D18" s="17"/>
      <c r="E18" s="168" t="s">
        <v>245</v>
      </c>
      <c r="F18" s="168"/>
      <c r="G18" s="168"/>
      <c r="H18" s="168"/>
    </row>
    <row r="19" spans="1:9" ht="67.5" customHeight="1">
      <c r="A19" s="14"/>
      <c r="B19" s="32" t="s">
        <v>6</v>
      </c>
      <c r="C19" s="156" t="s">
        <v>167</v>
      </c>
      <c r="D19" s="157"/>
      <c r="E19" s="158"/>
      <c r="F19" s="33" t="s">
        <v>166</v>
      </c>
      <c r="G19" s="102" t="s">
        <v>164</v>
      </c>
      <c r="H19" s="102" t="s">
        <v>165</v>
      </c>
      <c r="I19" s="118"/>
    </row>
    <row r="20" spans="1:9" s="12" customFormat="1" ht="12.75" customHeight="1">
      <c r="A20" s="14"/>
      <c r="B20" s="34" t="s">
        <v>163</v>
      </c>
      <c r="C20" s="35" t="s">
        <v>162</v>
      </c>
      <c r="D20" s="36"/>
      <c r="E20" s="37"/>
      <c r="F20" s="38"/>
      <c r="G20" s="129">
        <f>SUM(G21,G27,G37,G38,G39)</f>
        <v>118577.48999999999</v>
      </c>
      <c r="H20" s="129">
        <f>SUM(H21,H27,H37,H38,H39)</f>
        <v>118705.08</v>
      </c>
      <c r="I20" s="118"/>
    </row>
    <row r="21" spans="1:9" s="12" customFormat="1" ht="12.75" customHeight="1">
      <c r="A21" s="14"/>
      <c r="B21" s="39" t="s">
        <v>66</v>
      </c>
      <c r="C21" s="40" t="s">
        <v>161</v>
      </c>
      <c r="D21" s="41"/>
      <c r="E21" s="42"/>
      <c r="F21" s="38" t="s">
        <v>248</v>
      </c>
      <c r="G21" s="130">
        <f>SUM(G22:G26)</f>
        <v>0</v>
      </c>
      <c r="H21" s="130">
        <f>SUM(H22:H26)</f>
        <v>27.82</v>
      </c>
      <c r="I21" s="118"/>
    </row>
    <row r="22" spans="1:9" s="12" customFormat="1" ht="12.75" customHeight="1">
      <c r="A22" s="14"/>
      <c r="B22" s="38" t="s">
        <v>101</v>
      </c>
      <c r="C22" s="43"/>
      <c r="D22" s="44" t="s">
        <v>160</v>
      </c>
      <c r="E22" s="117"/>
      <c r="F22" s="46"/>
      <c r="G22" s="130" t="s">
        <v>25</v>
      </c>
      <c r="H22" s="130" t="s">
        <v>25</v>
      </c>
      <c r="I22" s="118"/>
    </row>
    <row r="23" spans="1:9" s="12" customFormat="1" ht="12.75" customHeight="1">
      <c r="A23" s="14"/>
      <c r="B23" s="38" t="s">
        <v>99</v>
      </c>
      <c r="C23" s="43"/>
      <c r="D23" s="44" t="s">
        <v>159</v>
      </c>
      <c r="E23" s="116"/>
      <c r="F23" s="48"/>
      <c r="G23" s="130">
        <v>0</v>
      </c>
      <c r="H23" s="130">
        <v>27.82</v>
      </c>
      <c r="I23" s="118"/>
    </row>
    <row r="24" spans="1:9" s="12" customFormat="1" ht="12.75" customHeight="1">
      <c r="A24" s="14"/>
      <c r="B24" s="38" t="s">
        <v>135</v>
      </c>
      <c r="C24" s="43"/>
      <c r="D24" s="44" t="s">
        <v>158</v>
      </c>
      <c r="E24" s="116"/>
      <c r="F24" s="48"/>
      <c r="G24" s="130" t="s">
        <v>25</v>
      </c>
      <c r="H24" s="130" t="s">
        <v>25</v>
      </c>
      <c r="I24" s="118"/>
    </row>
    <row r="25" spans="1:9" s="12" customFormat="1" ht="12.75" customHeight="1">
      <c r="A25" s="14"/>
      <c r="B25" s="38" t="s">
        <v>133</v>
      </c>
      <c r="C25" s="43"/>
      <c r="D25" s="44" t="s">
        <v>157</v>
      </c>
      <c r="E25" s="116"/>
      <c r="F25" s="39"/>
      <c r="G25" s="130" t="s">
        <v>25</v>
      </c>
      <c r="H25" s="130" t="s">
        <v>25</v>
      </c>
      <c r="I25" s="118"/>
    </row>
    <row r="26" spans="1:9" s="12" customFormat="1" ht="12.75" customHeight="1">
      <c r="A26" s="14"/>
      <c r="B26" s="49" t="s">
        <v>131</v>
      </c>
      <c r="C26" s="43"/>
      <c r="D26" s="50" t="s">
        <v>156</v>
      </c>
      <c r="E26" s="117"/>
      <c r="F26" s="39"/>
      <c r="G26" s="130" t="s">
        <v>25</v>
      </c>
      <c r="H26" s="130" t="s">
        <v>25</v>
      </c>
      <c r="I26" s="118"/>
    </row>
    <row r="27" spans="1:9" s="12" customFormat="1" ht="12.75" customHeight="1">
      <c r="A27" s="14"/>
      <c r="B27" s="51" t="s">
        <v>64</v>
      </c>
      <c r="C27" s="52" t="s">
        <v>155</v>
      </c>
      <c r="D27" s="53"/>
      <c r="E27" s="54"/>
      <c r="F27" s="39" t="s">
        <v>249</v>
      </c>
      <c r="G27" s="130">
        <f>SUM(G28:G36)</f>
        <v>118577.48999999999</v>
      </c>
      <c r="H27" s="130">
        <f>SUM(H28:H36)</f>
        <v>118677.26</v>
      </c>
      <c r="I27" s="118"/>
    </row>
    <row r="28" spans="1:9" s="12" customFormat="1" ht="12.75" customHeight="1">
      <c r="A28" s="14"/>
      <c r="B28" s="38" t="s">
        <v>62</v>
      </c>
      <c r="C28" s="43"/>
      <c r="D28" s="44" t="s">
        <v>154</v>
      </c>
      <c r="E28" s="116"/>
      <c r="F28" s="48"/>
      <c r="G28" s="130" t="s">
        <v>25</v>
      </c>
      <c r="H28" s="130" t="s">
        <v>25</v>
      </c>
      <c r="I28" s="118"/>
    </row>
    <row r="29" spans="1:9" s="12" customFormat="1" ht="12.75" customHeight="1">
      <c r="A29" s="14"/>
      <c r="B29" s="38" t="s">
        <v>60</v>
      </c>
      <c r="C29" s="43"/>
      <c r="D29" s="44" t="s">
        <v>153</v>
      </c>
      <c r="E29" s="116"/>
      <c r="F29" s="48"/>
      <c r="G29" s="130">
        <v>112053.29</v>
      </c>
      <c r="H29" s="130">
        <v>113677.25</v>
      </c>
      <c r="I29" s="118"/>
    </row>
    <row r="30" spans="1:9" s="12" customFormat="1" ht="12.75" customHeight="1">
      <c r="A30" s="14"/>
      <c r="B30" s="38" t="s">
        <v>92</v>
      </c>
      <c r="C30" s="43"/>
      <c r="D30" s="44" t="s">
        <v>152</v>
      </c>
      <c r="E30" s="116"/>
      <c r="F30" s="48"/>
      <c r="G30" s="130" t="s">
        <v>25</v>
      </c>
      <c r="H30" s="130" t="s">
        <v>25</v>
      </c>
      <c r="I30" s="118"/>
    </row>
    <row r="31" spans="1:9" s="12" customFormat="1" ht="12.75" customHeight="1">
      <c r="A31" s="14"/>
      <c r="B31" s="38" t="s">
        <v>90</v>
      </c>
      <c r="C31" s="43"/>
      <c r="D31" s="44" t="s">
        <v>151</v>
      </c>
      <c r="E31" s="116"/>
      <c r="F31" s="48"/>
      <c r="G31" s="130" t="s">
        <v>25</v>
      </c>
      <c r="H31" s="130" t="s">
        <v>25</v>
      </c>
      <c r="I31" s="118"/>
    </row>
    <row r="32" spans="1:9" s="12" customFormat="1" ht="12.75" customHeight="1">
      <c r="A32" s="14"/>
      <c r="B32" s="38" t="s">
        <v>88</v>
      </c>
      <c r="C32" s="43"/>
      <c r="D32" s="44" t="s">
        <v>150</v>
      </c>
      <c r="E32" s="116"/>
      <c r="F32" s="48"/>
      <c r="G32" s="130">
        <v>0</v>
      </c>
      <c r="H32" s="130">
        <v>0</v>
      </c>
      <c r="I32" s="118"/>
    </row>
    <row r="33" spans="1:9" s="12" customFormat="1" ht="12.75" customHeight="1">
      <c r="A33" s="14"/>
      <c r="B33" s="38" t="s">
        <v>86</v>
      </c>
      <c r="C33" s="43"/>
      <c r="D33" s="44" t="s">
        <v>149</v>
      </c>
      <c r="E33" s="116"/>
      <c r="F33" s="48"/>
      <c r="G33" s="130">
        <v>375</v>
      </c>
      <c r="H33" s="130">
        <v>750</v>
      </c>
      <c r="I33" s="118"/>
    </row>
    <row r="34" spans="1:9" s="12" customFormat="1" ht="12.75" customHeight="1">
      <c r="A34" s="14"/>
      <c r="B34" s="38" t="s">
        <v>80</v>
      </c>
      <c r="C34" s="43"/>
      <c r="D34" s="44" t="s">
        <v>148</v>
      </c>
      <c r="E34" s="116"/>
      <c r="F34" s="48"/>
      <c r="G34" s="130">
        <v>6149.2</v>
      </c>
      <c r="H34" s="130">
        <v>4250.01</v>
      </c>
      <c r="I34" s="118"/>
    </row>
    <row r="35" spans="1:9" s="12" customFormat="1" ht="12.75" customHeight="1">
      <c r="A35" s="14"/>
      <c r="B35" s="38" t="s">
        <v>78</v>
      </c>
      <c r="C35" s="55"/>
      <c r="D35" s="56" t="s">
        <v>147</v>
      </c>
      <c r="E35" s="114"/>
      <c r="F35" s="48"/>
      <c r="G35" s="130" t="s">
        <v>25</v>
      </c>
      <c r="H35" s="130" t="s">
        <v>25</v>
      </c>
      <c r="I35" s="118"/>
    </row>
    <row r="36" spans="1:9" s="12" customFormat="1" ht="12.75" customHeight="1">
      <c r="A36" s="14"/>
      <c r="B36" s="38" t="s">
        <v>76</v>
      </c>
      <c r="C36" s="43"/>
      <c r="D36" s="44" t="s">
        <v>146</v>
      </c>
      <c r="E36" s="116"/>
      <c r="F36" s="39"/>
      <c r="G36" s="130">
        <v>0</v>
      </c>
      <c r="H36" s="130">
        <v>0</v>
      </c>
      <c r="I36" s="118"/>
    </row>
    <row r="37" spans="1:9" s="12" customFormat="1" ht="12.75" customHeight="1">
      <c r="A37" s="14"/>
      <c r="B37" s="39" t="s">
        <v>58</v>
      </c>
      <c r="C37" s="58" t="s">
        <v>145</v>
      </c>
      <c r="D37" s="58"/>
      <c r="E37" s="59"/>
      <c r="F37" s="39"/>
      <c r="G37" s="130" t="s">
        <v>25</v>
      </c>
      <c r="H37" s="130" t="s">
        <v>25</v>
      </c>
      <c r="I37" s="118"/>
    </row>
    <row r="38" spans="1:9" s="12" customFormat="1" ht="12.75" customHeight="1">
      <c r="A38" s="14"/>
      <c r="B38" s="39" t="s">
        <v>56</v>
      </c>
      <c r="C38" s="58" t="s">
        <v>144</v>
      </c>
      <c r="D38" s="58"/>
      <c r="E38" s="59"/>
      <c r="F38" s="48"/>
      <c r="G38" s="130" t="s">
        <v>25</v>
      </c>
      <c r="H38" s="130" t="s">
        <v>25</v>
      </c>
      <c r="I38" s="118"/>
    </row>
    <row r="39" spans="1:9" s="12" customFormat="1" ht="12.75" customHeight="1">
      <c r="A39" s="14"/>
      <c r="B39" s="39" t="s">
        <v>114</v>
      </c>
      <c r="C39" s="58" t="s">
        <v>143</v>
      </c>
      <c r="D39" s="43"/>
      <c r="E39" s="115"/>
      <c r="F39" s="48"/>
      <c r="G39" s="130" t="s">
        <v>25</v>
      </c>
      <c r="H39" s="130" t="s">
        <v>25</v>
      </c>
      <c r="I39" s="118"/>
    </row>
    <row r="40" spans="1:9" s="12" customFormat="1" ht="12.75" customHeight="1">
      <c r="A40" s="14"/>
      <c r="B40" s="34" t="s">
        <v>142</v>
      </c>
      <c r="C40" s="35" t="s">
        <v>141</v>
      </c>
      <c r="D40" s="36"/>
      <c r="E40" s="37"/>
      <c r="F40" s="48"/>
      <c r="G40" s="130" t="s">
        <v>25</v>
      </c>
      <c r="H40" s="130" t="s">
        <v>25</v>
      </c>
      <c r="I40" s="118"/>
    </row>
    <row r="41" spans="1:9" s="12" customFormat="1" ht="12.75" customHeight="1">
      <c r="A41" s="14"/>
      <c r="B41" s="32" t="s">
        <v>140</v>
      </c>
      <c r="C41" s="61" t="s">
        <v>139</v>
      </c>
      <c r="D41" s="62"/>
      <c r="E41" s="63"/>
      <c r="F41" s="39"/>
      <c r="G41" s="129">
        <f>SUM(G42,G48,G49,G56,G57)</f>
        <v>53796.66</v>
      </c>
      <c r="H41" s="129">
        <f>SUM(H42,H48,H49,H56,H57)</f>
        <v>53720.38</v>
      </c>
      <c r="I41" s="118"/>
    </row>
    <row r="42" spans="1:9" s="12" customFormat="1" ht="12.75" customHeight="1">
      <c r="A42" s="14"/>
      <c r="B42" s="31" t="s">
        <v>66</v>
      </c>
      <c r="C42" s="64" t="s">
        <v>138</v>
      </c>
      <c r="D42" s="65"/>
      <c r="E42" s="66"/>
      <c r="F42" s="39" t="s">
        <v>250</v>
      </c>
      <c r="G42" s="130">
        <f>SUM(G43:G47)</f>
        <v>45.73</v>
      </c>
      <c r="H42" s="130">
        <f>SUM(H43:H47)</f>
        <v>50.8</v>
      </c>
      <c r="I42" s="118"/>
    </row>
    <row r="43" spans="1:9" s="12" customFormat="1" ht="12.75" customHeight="1">
      <c r="A43" s="14"/>
      <c r="B43" s="67" t="s">
        <v>101</v>
      </c>
      <c r="C43" s="55"/>
      <c r="D43" s="56" t="s">
        <v>137</v>
      </c>
      <c r="E43" s="114"/>
      <c r="F43" s="48"/>
      <c r="G43" s="130" t="s">
        <v>25</v>
      </c>
      <c r="H43" s="130" t="s">
        <v>25</v>
      </c>
      <c r="I43" s="118"/>
    </row>
    <row r="44" spans="1:9" s="12" customFormat="1" ht="12.75" customHeight="1">
      <c r="A44" s="14"/>
      <c r="B44" s="67" t="s">
        <v>99</v>
      </c>
      <c r="C44" s="55"/>
      <c r="D44" s="56" t="s">
        <v>136</v>
      </c>
      <c r="E44" s="114"/>
      <c r="F44" s="48"/>
      <c r="G44" s="130">
        <v>45.73</v>
      </c>
      <c r="H44" s="130">
        <v>50.8</v>
      </c>
      <c r="I44" s="11"/>
    </row>
    <row r="45" spans="1:9" s="12" customFormat="1">
      <c r="A45" s="14"/>
      <c r="B45" s="67" t="s">
        <v>135</v>
      </c>
      <c r="C45" s="55"/>
      <c r="D45" s="56" t="s">
        <v>134</v>
      </c>
      <c r="E45" s="114"/>
      <c r="F45" s="48"/>
      <c r="G45" s="130" t="s">
        <v>25</v>
      </c>
      <c r="H45" s="130" t="s">
        <v>25</v>
      </c>
      <c r="I45" s="11"/>
    </row>
    <row r="46" spans="1:9" s="12" customFormat="1">
      <c r="A46" s="14"/>
      <c r="B46" s="67" t="s">
        <v>133</v>
      </c>
      <c r="C46" s="55"/>
      <c r="D46" s="56" t="s">
        <v>132</v>
      </c>
      <c r="E46" s="114"/>
      <c r="F46" s="48"/>
      <c r="G46" s="130" t="s">
        <v>25</v>
      </c>
      <c r="H46" s="130" t="s">
        <v>25</v>
      </c>
      <c r="I46" s="11"/>
    </row>
    <row r="47" spans="1:9" s="12" customFormat="1" ht="12.75" customHeight="1">
      <c r="A47" s="14"/>
      <c r="B47" s="67" t="s">
        <v>131</v>
      </c>
      <c r="C47" s="62"/>
      <c r="D47" s="146" t="s">
        <v>130</v>
      </c>
      <c r="E47" s="147"/>
      <c r="F47" s="48"/>
      <c r="G47" s="130" t="s">
        <v>25</v>
      </c>
      <c r="H47" s="130" t="s">
        <v>25</v>
      </c>
      <c r="I47" s="11"/>
    </row>
    <row r="48" spans="1:9" s="12" customFormat="1" ht="12.75" customHeight="1">
      <c r="A48" s="14"/>
      <c r="B48" s="31" t="s">
        <v>64</v>
      </c>
      <c r="C48" s="68" t="s">
        <v>129</v>
      </c>
      <c r="D48" s="69"/>
      <c r="E48" s="70"/>
      <c r="F48" s="39" t="s">
        <v>251</v>
      </c>
      <c r="G48" s="130">
        <v>294.49</v>
      </c>
      <c r="H48" s="130">
        <v>245.04</v>
      </c>
      <c r="I48" s="11"/>
    </row>
    <row r="49" spans="1:9" s="12" customFormat="1" ht="12.75" customHeight="1">
      <c r="A49" s="14"/>
      <c r="B49" s="31" t="s">
        <v>58</v>
      </c>
      <c r="C49" s="64" t="s">
        <v>128</v>
      </c>
      <c r="D49" s="65"/>
      <c r="E49" s="66"/>
      <c r="F49" s="39" t="s">
        <v>252</v>
      </c>
      <c r="G49" s="130">
        <f>SUM(G50:G55)</f>
        <v>53456.44</v>
      </c>
      <c r="H49" s="130">
        <f>SUM(H50:H55)</f>
        <v>53424.54</v>
      </c>
      <c r="I49" s="11"/>
    </row>
    <row r="50" spans="1:9" s="12" customFormat="1" ht="12.75" customHeight="1">
      <c r="A50" s="14"/>
      <c r="B50" s="67" t="s">
        <v>127</v>
      </c>
      <c r="C50" s="65"/>
      <c r="D50" s="71" t="s">
        <v>126</v>
      </c>
      <c r="E50" s="72"/>
      <c r="F50" s="39"/>
      <c r="G50" s="130" t="s">
        <v>25</v>
      </c>
      <c r="H50" s="130" t="s">
        <v>25</v>
      </c>
      <c r="I50" s="11"/>
    </row>
    <row r="51" spans="1:9" s="12" customFormat="1" ht="12.75" customHeight="1">
      <c r="A51" s="14"/>
      <c r="B51" s="73" t="s">
        <v>125</v>
      </c>
      <c r="C51" s="55"/>
      <c r="D51" s="56" t="s">
        <v>124</v>
      </c>
      <c r="E51" s="74"/>
      <c r="F51" s="75"/>
      <c r="G51" s="130" t="s">
        <v>25</v>
      </c>
      <c r="H51" s="130" t="s">
        <v>25</v>
      </c>
      <c r="I51" s="11"/>
    </row>
    <row r="52" spans="1:9" s="12" customFormat="1" ht="12.75" customHeight="1">
      <c r="A52" s="14"/>
      <c r="B52" s="67" t="s">
        <v>123</v>
      </c>
      <c r="C52" s="55"/>
      <c r="D52" s="56" t="s">
        <v>122</v>
      </c>
      <c r="E52" s="114"/>
      <c r="F52" s="39"/>
      <c r="G52" s="130">
        <v>0</v>
      </c>
      <c r="H52" s="130">
        <v>0</v>
      </c>
      <c r="I52" s="11"/>
    </row>
    <row r="53" spans="1:9" s="12" customFormat="1" ht="12.75" customHeight="1">
      <c r="A53" s="14"/>
      <c r="B53" s="67" t="s">
        <v>121</v>
      </c>
      <c r="C53" s="55"/>
      <c r="D53" s="146" t="s">
        <v>120</v>
      </c>
      <c r="E53" s="147"/>
      <c r="F53" s="39"/>
      <c r="G53" s="130" t="s">
        <v>25</v>
      </c>
      <c r="H53" s="130" t="s">
        <v>25</v>
      </c>
      <c r="I53" s="11"/>
    </row>
    <row r="54" spans="1:9" s="12" customFormat="1" ht="12.75" customHeight="1">
      <c r="A54" s="14"/>
      <c r="B54" s="67" t="s">
        <v>119</v>
      </c>
      <c r="C54" s="55"/>
      <c r="D54" s="56" t="s">
        <v>118</v>
      </c>
      <c r="E54" s="114"/>
      <c r="F54" s="39"/>
      <c r="G54" s="130">
        <v>53456.44</v>
      </c>
      <c r="H54" s="130">
        <v>53424.54</v>
      </c>
      <c r="I54" s="22"/>
    </row>
    <row r="55" spans="1:9" s="12" customFormat="1" ht="12.75" customHeight="1">
      <c r="A55" s="14"/>
      <c r="B55" s="67" t="s">
        <v>117</v>
      </c>
      <c r="C55" s="55"/>
      <c r="D55" s="56" t="s">
        <v>116</v>
      </c>
      <c r="E55" s="114"/>
      <c r="F55" s="39"/>
      <c r="G55" s="130" t="s">
        <v>25</v>
      </c>
      <c r="H55" s="130" t="s">
        <v>25</v>
      </c>
      <c r="I55" s="11"/>
    </row>
    <row r="56" spans="1:9" s="12" customFormat="1" ht="12.75" customHeight="1">
      <c r="A56" s="14"/>
      <c r="B56" s="31" t="s">
        <v>56</v>
      </c>
      <c r="C56" s="76" t="s">
        <v>115</v>
      </c>
      <c r="D56" s="76"/>
      <c r="E56" s="77"/>
      <c r="F56" s="39"/>
      <c r="G56" s="130" t="s">
        <v>25</v>
      </c>
      <c r="H56" s="130" t="s">
        <v>25</v>
      </c>
      <c r="I56" s="11"/>
    </row>
    <row r="57" spans="1:9" s="12" customFormat="1" ht="12.75" customHeight="1">
      <c r="A57" s="14"/>
      <c r="B57" s="31" t="s">
        <v>114</v>
      </c>
      <c r="C57" s="76" t="s">
        <v>113</v>
      </c>
      <c r="D57" s="76"/>
      <c r="E57" s="77"/>
      <c r="F57" s="39" t="s">
        <v>253</v>
      </c>
      <c r="G57" s="130">
        <v>0</v>
      </c>
      <c r="H57" s="130">
        <v>0</v>
      </c>
      <c r="I57" s="11"/>
    </row>
    <row r="58" spans="1:9" s="12" customFormat="1" ht="12.75" customHeight="1">
      <c r="A58" s="14"/>
      <c r="B58" s="39"/>
      <c r="C58" s="52" t="s">
        <v>112</v>
      </c>
      <c r="D58" s="53"/>
      <c r="E58" s="54"/>
      <c r="F58" s="39"/>
      <c r="G58" s="130">
        <f>SUM(G20,G40,G41)</f>
        <v>172374.15</v>
      </c>
      <c r="H58" s="130">
        <f>SUM(H20,H40,H41)</f>
        <v>172425.46</v>
      </c>
      <c r="I58" s="11"/>
    </row>
    <row r="59" spans="1:9" s="12" customFormat="1" ht="12.75" customHeight="1">
      <c r="A59" s="14"/>
      <c r="B59" s="34" t="s">
        <v>111</v>
      </c>
      <c r="C59" s="35" t="s">
        <v>110</v>
      </c>
      <c r="D59" s="35"/>
      <c r="E59" s="78"/>
      <c r="F59" s="39" t="s">
        <v>254</v>
      </c>
      <c r="G59" s="129">
        <f>SUM(G60:G63)</f>
        <v>118917.70999999999</v>
      </c>
      <c r="H59" s="129">
        <f>SUM(H60:H63)</f>
        <v>119000.91999999998</v>
      </c>
      <c r="I59" s="11"/>
    </row>
    <row r="60" spans="1:9" s="12" customFormat="1" ht="12.75" customHeight="1">
      <c r="A60" s="14"/>
      <c r="B60" s="39" t="s">
        <v>66</v>
      </c>
      <c r="C60" s="58" t="s">
        <v>109</v>
      </c>
      <c r="D60" s="58"/>
      <c r="E60" s="59"/>
      <c r="F60" s="39"/>
      <c r="G60" s="130">
        <v>58075.41</v>
      </c>
      <c r="H60" s="130">
        <v>58917.09</v>
      </c>
      <c r="I60" s="11"/>
    </row>
    <row r="61" spans="1:9" s="12" customFormat="1" ht="12.75" customHeight="1">
      <c r="A61" s="14"/>
      <c r="B61" s="51" t="s">
        <v>64</v>
      </c>
      <c r="C61" s="52" t="s">
        <v>108</v>
      </c>
      <c r="D61" s="53"/>
      <c r="E61" s="54"/>
      <c r="F61" s="51"/>
      <c r="G61" s="130">
        <v>55862.61</v>
      </c>
      <c r="H61" s="130">
        <v>54878.71</v>
      </c>
      <c r="I61" s="11"/>
    </row>
    <row r="62" spans="1:9" s="12" customFormat="1" ht="12.75" customHeight="1">
      <c r="A62" s="14"/>
      <c r="B62" s="39" t="s">
        <v>58</v>
      </c>
      <c r="C62" s="143" t="s">
        <v>107</v>
      </c>
      <c r="D62" s="144"/>
      <c r="E62" s="145"/>
      <c r="F62" s="39"/>
      <c r="G62" s="130">
        <v>4852.3999999999996</v>
      </c>
      <c r="H62" s="130">
        <v>4950.54</v>
      </c>
      <c r="I62" s="11"/>
    </row>
    <row r="63" spans="1:9" s="12" customFormat="1" ht="12.75" customHeight="1">
      <c r="A63" s="14"/>
      <c r="B63" s="39" t="s">
        <v>106</v>
      </c>
      <c r="C63" s="58" t="s">
        <v>105</v>
      </c>
      <c r="D63" s="43"/>
      <c r="E63" s="60"/>
      <c r="F63" s="39"/>
      <c r="G63" s="130">
        <v>127.29</v>
      </c>
      <c r="H63" s="130">
        <v>254.58</v>
      </c>
      <c r="I63" s="11"/>
    </row>
    <row r="64" spans="1:9" s="12" customFormat="1" ht="12.75" customHeight="1">
      <c r="A64" s="14"/>
      <c r="B64" s="34" t="s">
        <v>104</v>
      </c>
      <c r="C64" s="35" t="s">
        <v>103</v>
      </c>
      <c r="D64" s="36"/>
      <c r="E64" s="37"/>
      <c r="F64" s="39"/>
      <c r="G64" s="129">
        <f>SUM(G65,G69)</f>
        <v>53456.44</v>
      </c>
      <c r="H64" s="129">
        <f>SUM(H65,H69)</f>
        <v>53424.54</v>
      </c>
      <c r="I64" s="11"/>
    </row>
    <row r="65" spans="1:9" s="12" customFormat="1" ht="12.75" customHeight="1">
      <c r="A65" s="14"/>
      <c r="B65" s="39" t="s">
        <v>66</v>
      </c>
      <c r="C65" s="40" t="s">
        <v>102</v>
      </c>
      <c r="D65" s="79"/>
      <c r="E65" s="80"/>
      <c r="F65" s="39"/>
      <c r="G65" s="130">
        <f>SUM(G66:G68)</f>
        <v>0</v>
      </c>
      <c r="H65" s="130">
        <f>SUM(H66:H68)</f>
        <v>0</v>
      </c>
      <c r="I65" s="11"/>
    </row>
    <row r="66" spans="1:9" s="12" customFormat="1">
      <c r="A66" s="14"/>
      <c r="B66" s="38" t="s">
        <v>101</v>
      </c>
      <c r="C66" s="81"/>
      <c r="D66" s="44" t="s">
        <v>100</v>
      </c>
      <c r="E66" s="82"/>
      <c r="F66" s="39"/>
      <c r="G66" s="130" t="s">
        <v>25</v>
      </c>
      <c r="H66" s="130" t="s">
        <v>25</v>
      </c>
      <c r="I66" s="11"/>
    </row>
    <row r="67" spans="1:9" s="12" customFormat="1" ht="12.75" customHeight="1">
      <c r="A67" s="14"/>
      <c r="B67" s="38" t="s">
        <v>99</v>
      </c>
      <c r="C67" s="43"/>
      <c r="D67" s="44" t="s">
        <v>98</v>
      </c>
      <c r="E67" s="47"/>
      <c r="F67" s="39"/>
      <c r="G67" s="130" t="s">
        <v>25</v>
      </c>
      <c r="H67" s="130" t="s">
        <v>25</v>
      </c>
      <c r="I67" s="11"/>
    </row>
    <row r="68" spans="1:9" s="12" customFormat="1" ht="12.75" customHeight="1">
      <c r="A68" s="14"/>
      <c r="B68" s="38" t="s">
        <v>97</v>
      </c>
      <c r="C68" s="43"/>
      <c r="D68" s="44" t="s">
        <v>96</v>
      </c>
      <c r="E68" s="47"/>
      <c r="F68" s="48"/>
      <c r="G68" s="130" t="s">
        <v>25</v>
      </c>
      <c r="H68" s="130" t="s">
        <v>25</v>
      </c>
      <c r="I68" s="11"/>
    </row>
    <row r="69" spans="1:9" s="15" customFormat="1" ht="12.75" customHeight="1">
      <c r="A69" s="14"/>
      <c r="B69" s="31" t="s">
        <v>64</v>
      </c>
      <c r="C69" s="83" t="s">
        <v>95</v>
      </c>
      <c r="D69" s="84"/>
      <c r="E69" s="85"/>
      <c r="F69" s="31" t="s">
        <v>255</v>
      </c>
      <c r="G69" s="130">
        <f>SUM(G70:G75,G78:G83)</f>
        <v>53456.44</v>
      </c>
      <c r="H69" s="130">
        <f>SUM(H70:H75,H78:H83)</f>
        <v>53424.54</v>
      </c>
      <c r="I69" s="11"/>
    </row>
    <row r="70" spans="1:9" s="12" customFormat="1" ht="12.75" customHeight="1">
      <c r="A70" s="14"/>
      <c r="B70" s="38" t="s">
        <v>62</v>
      </c>
      <c r="C70" s="43"/>
      <c r="D70" s="44" t="s">
        <v>94</v>
      </c>
      <c r="E70" s="45"/>
      <c r="F70" s="39"/>
      <c r="G70" s="130" t="s">
        <v>25</v>
      </c>
      <c r="H70" s="130" t="s">
        <v>25</v>
      </c>
      <c r="I70" s="11"/>
    </row>
    <row r="71" spans="1:9" s="12" customFormat="1" ht="12.75" customHeight="1">
      <c r="A71" s="14"/>
      <c r="B71" s="38" t="s">
        <v>60</v>
      </c>
      <c r="C71" s="81"/>
      <c r="D71" s="44" t="s">
        <v>93</v>
      </c>
      <c r="E71" s="82"/>
      <c r="F71" s="39"/>
      <c r="G71" s="130" t="s">
        <v>25</v>
      </c>
      <c r="H71" s="130" t="s">
        <v>25</v>
      </c>
      <c r="I71" s="11"/>
    </row>
    <row r="72" spans="1:9" s="12" customFormat="1">
      <c r="A72" s="14"/>
      <c r="B72" s="38" t="s">
        <v>92</v>
      </c>
      <c r="C72" s="81"/>
      <c r="D72" s="44" t="s">
        <v>91</v>
      </c>
      <c r="E72" s="82"/>
      <c r="F72" s="39"/>
      <c r="G72" s="130" t="s">
        <v>25</v>
      </c>
      <c r="H72" s="130" t="s">
        <v>25</v>
      </c>
      <c r="I72" s="11"/>
    </row>
    <row r="73" spans="1:9" s="12" customFormat="1">
      <c r="A73" s="14"/>
      <c r="B73" s="86" t="s">
        <v>90</v>
      </c>
      <c r="C73" s="65"/>
      <c r="D73" s="87" t="s">
        <v>89</v>
      </c>
      <c r="E73" s="72"/>
      <c r="F73" s="39"/>
      <c r="G73" s="130" t="s">
        <v>25</v>
      </c>
      <c r="H73" s="130" t="s">
        <v>25</v>
      </c>
      <c r="I73" s="11"/>
    </row>
    <row r="74" spans="1:9" s="12" customFormat="1">
      <c r="A74" s="14"/>
      <c r="B74" s="39" t="s">
        <v>88</v>
      </c>
      <c r="C74" s="50"/>
      <c r="D74" s="50" t="s">
        <v>87</v>
      </c>
      <c r="E74" s="45"/>
      <c r="F74" s="88"/>
      <c r="G74" s="130" t="s">
        <v>25</v>
      </c>
      <c r="H74" s="130" t="s">
        <v>25</v>
      </c>
      <c r="I74" s="11"/>
    </row>
    <row r="75" spans="1:9" s="12" customFormat="1" ht="12.75" customHeight="1">
      <c r="A75" s="14"/>
      <c r="B75" s="89" t="s">
        <v>86</v>
      </c>
      <c r="C75" s="84"/>
      <c r="D75" s="90" t="s">
        <v>85</v>
      </c>
      <c r="E75" s="27"/>
      <c r="F75" s="39"/>
      <c r="G75" s="130">
        <f>SUM(G76,G77)</f>
        <v>0</v>
      </c>
      <c r="H75" s="130">
        <f>SUM(H76,H77)</f>
        <v>0</v>
      </c>
      <c r="I75" s="11"/>
    </row>
    <row r="76" spans="1:9" s="12" customFormat="1" ht="12.75" customHeight="1">
      <c r="A76" s="14"/>
      <c r="B76" s="67" t="s">
        <v>84</v>
      </c>
      <c r="C76" s="55"/>
      <c r="D76" s="74"/>
      <c r="E76" s="57" t="s">
        <v>83</v>
      </c>
      <c r="F76" s="39"/>
      <c r="G76" s="130" t="s">
        <v>25</v>
      </c>
      <c r="H76" s="130" t="s">
        <v>25</v>
      </c>
      <c r="I76" s="11"/>
    </row>
    <row r="77" spans="1:9" s="12" customFormat="1" ht="12.75" customHeight="1">
      <c r="A77" s="14"/>
      <c r="B77" s="67" t="s">
        <v>82</v>
      </c>
      <c r="C77" s="55"/>
      <c r="D77" s="74"/>
      <c r="E77" s="57" t="s">
        <v>81</v>
      </c>
      <c r="F77" s="48"/>
      <c r="G77" s="130">
        <v>0</v>
      </c>
      <c r="H77" s="130">
        <v>0</v>
      </c>
      <c r="I77" s="11"/>
    </row>
    <row r="78" spans="1:9" s="12" customFormat="1" ht="12.75" customHeight="1">
      <c r="A78" s="14"/>
      <c r="B78" s="67" t="s">
        <v>80</v>
      </c>
      <c r="C78" s="69"/>
      <c r="D78" s="91" t="s">
        <v>79</v>
      </c>
      <c r="E78" s="92"/>
      <c r="F78" s="48"/>
      <c r="G78" s="130">
        <v>0</v>
      </c>
      <c r="H78" s="130">
        <v>0</v>
      </c>
      <c r="I78" s="11"/>
    </row>
    <row r="79" spans="1:9" s="12" customFormat="1" ht="12.75" customHeight="1">
      <c r="A79" s="14"/>
      <c r="B79" s="67" t="s">
        <v>78</v>
      </c>
      <c r="C79" s="93"/>
      <c r="D79" s="56" t="s">
        <v>77</v>
      </c>
      <c r="E79" s="94"/>
      <c r="F79" s="39"/>
      <c r="G79" s="130" t="s">
        <v>25</v>
      </c>
      <c r="H79" s="130" t="s">
        <v>25</v>
      </c>
      <c r="I79" s="11"/>
    </row>
    <row r="80" spans="1:9" s="12" customFormat="1" ht="12.75" customHeight="1">
      <c r="A80" s="14"/>
      <c r="B80" s="67" t="s">
        <v>76</v>
      </c>
      <c r="C80" s="43"/>
      <c r="D80" s="44" t="s">
        <v>75</v>
      </c>
      <c r="E80" s="47"/>
      <c r="F80" s="39"/>
      <c r="G80" s="130">
        <v>31.9</v>
      </c>
      <c r="H80" s="130">
        <v>0</v>
      </c>
      <c r="I80" s="11"/>
    </row>
    <row r="81" spans="1:9" s="12" customFormat="1" ht="12.75" customHeight="1">
      <c r="A81" s="14"/>
      <c r="B81" s="67" t="s">
        <v>74</v>
      </c>
      <c r="C81" s="43"/>
      <c r="D81" s="44" t="s">
        <v>73</v>
      </c>
      <c r="E81" s="47"/>
      <c r="F81" s="39"/>
      <c r="G81" s="130">
        <v>0</v>
      </c>
      <c r="H81" s="130">
        <v>0</v>
      </c>
      <c r="I81" s="11"/>
    </row>
    <row r="82" spans="1:9" s="12" customFormat="1" ht="12.75" customHeight="1">
      <c r="A82" s="14"/>
      <c r="B82" s="38" t="s">
        <v>72</v>
      </c>
      <c r="C82" s="55"/>
      <c r="D82" s="56" t="s">
        <v>71</v>
      </c>
      <c r="E82" s="57"/>
      <c r="F82" s="39"/>
      <c r="G82" s="130">
        <v>53424.54</v>
      </c>
      <c r="H82" s="130">
        <v>53424.54</v>
      </c>
      <c r="I82" s="11"/>
    </row>
    <row r="83" spans="1:9" s="12" customFormat="1" ht="12.75" customHeight="1">
      <c r="A83" s="14"/>
      <c r="B83" s="38" t="s">
        <v>70</v>
      </c>
      <c r="C83" s="43"/>
      <c r="D83" s="44" t="s">
        <v>69</v>
      </c>
      <c r="E83" s="47"/>
      <c r="F83" s="48"/>
      <c r="G83" s="130" t="s">
        <v>25</v>
      </c>
      <c r="H83" s="130" t="s">
        <v>25</v>
      </c>
      <c r="I83" s="11"/>
    </row>
    <row r="84" spans="1:9" s="12" customFormat="1" ht="12.75" customHeight="1">
      <c r="A84" s="14"/>
      <c r="B84" s="34" t="s">
        <v>68</v>
      </c>
      <c r="C84" s="95" t="s">
        <v>67</v>
      </c>
      <c r="D84" s="96"/>
      <c r="E84" s="97"/>
      <c r="F84" s="48" t="s">
        <v>257</v>
      </c>
      <c r="G84" s="129">
        <f>SUM(G85,G86,G89,G90)</f>
        <v>-5.8207660913467E-11</v>
      </c>
      <c r="H84" s="129">
        <f>SUM(H85,H86,H89,H90)</f>
        <v>-1.1641532182692999E-10</v>
      </c>
      <c r="I84" s="11"/>
    </row>
    <row r="85" spans="1:9" s="12" customFormat="1" ht="12.75" customHeight="1">
      <c r="A85" s="14"/>
      <c r="B85" s="39" t="s">
        <v>66</v>
      </c>
      <c r="C85" s="58" t="s">
        <v>65</v>
      </c>
      <c r="D85" s="43"/>
      <c r="E85" s="60"/>
      <c r="F85" s="48"/>
      <c r="G85" s="130" t="s">
        <v>25</v>
      </c>
      <c r="H85" s="130" t="s">
        <v>25</v>
      </c>
      <c r="I85" s="11"/>
    </row>
    <row r="86" spans="1:9" s="12" customFormat="1" ht="12.75" customHeight="1">
      <c r="A86" s="14"/>
      <c r="B86" s="39" t="s">
        <v>64</v>
      </c>
      <c r="C86" s="40" t="s">
        <v>63</v>
      </c>
      <c r="D86" s="79"/>
      <c r="E86" s="80"/>
      <c r="F86" s="39"/>
      <c r="G86" s="130">
        <f>SUM(G87,G88)</f>
        <v>0</v>
      </c>
      <c r="H86" s="130">
        <f>SUM(H87,H88)</f>
        <v>0</v>
      </c>
      <c r="I86" s="11"/>
    </row>
    <row r="87" spans="1:9" s="12" customFormat="1" ht="12.75" customHeight="1">
      <c r="A87" s="14"/>
      <c r="B87" s="38" t="s">
        <v>62</v>
      </c>
      <c r="C87" s="43"/>
      <c r="D87" s="44" t="s">
        <v>61</v>
      </c>
      <c r="E87" s="47"/>
      <c r="F87" s="39"/>
      <c r="G87" s="130" t="s">
        <v>25</v>
      </c>
      <c r="H87" s="130" t="s">
        <v>25</v>
      </c>
      <c r="I87" s="11"/>
    </row>
    <row r="88" spans="1:9" s="12" customFormat="1" ht="12.75" customHeight="1">
      <c r="A88" s="14"/>
      <c r="B88" s="38" t="s">
        <v>60</v>
      </c>
      <c r="C88" s="43"/>
      <c r="D88" s="44" t="s">
        <v>59</v>
      </c>
      <c r="E88" s="47"/>
      <c r="F88" s="39"/>
      <c r="G88" s="130" t="s">
        <v>25</v>
      </c>
      <c r="H88" s="130" t="s">
        <v>25</v>
      </c>
      <c r="I88" s="11"/>
    </row>
    <row r="89" spans="1:9" s="12" customFormat="1" ht="12.75" customHeight="1">
      <c r="A89" s="14"/>
      <c r="B89" s="31" t="s">
        <v>58</v>
      </c>
      <c r="C89" s="74" t="s">
        <v>57</v>
      </c>
      <c r="D89" s="74"/>
      <c r="E89" s="98"/>
      <c r="F89" s="39"/>
      <c r="G89" s="130" t="s">
        <v>25</v>
      </c>
      <c r="H89" s="130" t="s">
        <v>25</v>
      </c>
      <c r="I89" s="11"/>
    </row>
    <row r="90" spans="1:9" s="12" customFormat="1" ht="12.75" customHeight="1">
      <c r="A90" s="14"/>
      <c r="B90" s="51" t="s">
        <v>56</v>
      </c>
      <c r="C90" s="52" t="s">
        <v>55</v>
      </c>
      <c r="D90" s="53"/>
      <c r="E90" s="54"/>
      <c r="F90" s="39"/>
      <c r="G90" s="130">
        <f>SUM(G91:G92)</f>
        <v>-5.8207660913467E-11</v>
      </c>
      <c r="H90" s="130">
        <f>SUM(H91:H92)</f>
        <v>-1.1641532182692999E-10</v>
      </c>
      <c r="I90" s="11"/>
    </row>
    <row r="91" spans="1:9" s="12" customFormat="1" ht="12.75" customHeight="1">
      <c r="A91" s="14"/>
      <c r="B91" s="38" t="s">
        <v>54</v>
      </c>
      <c r="C91" s="36"/>
      <c r="D91" s="44" t="s">
        <v>53</v>
      </c>
      <c r="E91" s="99"/>
      <c r="F91" s="48"/>
      <c r="G91" s="130">
        <v>-5.8207660913467E-11</v>
      </c>
      <c r="H91" s="130">
        <v>-1.1641532182692999E-10</v>
      </c>
      <c r="I91" s="11"/>
    </row>
    <row r="92" spans="1:9" s="12" customFormat="1" ht="12.75" customHeight="1">
      <c r="A92" s="14"/>
      <c r="B92" s="38" t="s">
        <v>52</v>
      </c>
      <c r="C92" s="36"/>
      <c r="D92" s="44" t="s">
        <v>51</v>
      </c>
      <c r="E92" s="99"/>
      <c r="F92" s="48"/>
      <c r="G92" s="130">
        <v>0</v>
      </c>
      <c r="H92" s="130" t="s">
        <v>25</v>
      </c>
      <c r="I92" s="11"/>
    </row>
    <row r="93" spans="1:9" s="12" customFormat="1" ht="12.75" customHeight="1">
      <c r="A93" s="14"/>
      <c r="B93" s="34" t="s">
        <v>50</v>
      </c>
      <c r="C93" s="95" t="s">
        <v>49</v>
      </c>
      <c r="D93" s="97"/>
      <c r="E93" s="97"/>
      <c r="F93" s="48"/>
      <c r="G93" s="129"/>
      <c r="H93" s="129"/>
      <c r="I93" s="11"/>
    </row>
    <row r="94" spans="1:9" s="12" customFormat="1" ht="25.5" customHeight="1">
      <c r="A94" s="14"/>
      <c r="B94" s="34"/>
      <c r="C94" s="140" t="s">
        <v>48</v>
      </c>
      <c r="D94" s="141"/>
      <c r="E94" s="142"/>
      <c r="F94" s="39"/>
      <c r="G94" s="131">
        <f>SUM(G59,G64,G84,G93)</f>
        <v>172374.14999999994</v>
      </c>
      <c r="H94" s="131">
        <f>SUM(H59,H64,H84,H93)</f>
        <v>172425.45999999988</v>
      </c>
      <c r="I94" s="11"/>
    </row>
    <row r="95" spans="1:9" s="12" customFormat="1">
      <c r="A95" s="14"/>
      <c r="B95" s="100"/>
      <c r="C95" s="101"/>
      <c r="D95" s="101"/>
      <c r="E95" s="101"/>
      <c r="F95" s="101"/>
      <c r="G95" s="9"/>
      <c r="H95" s="9"/>
      <c r="I95" s="11"/>
    </row>
    <row r="96" spans="1:9" s="12" customFormat="1" ht="12.75" customHeight="1">
      <c r="A96" s="14"/>
      <c r="B96" s="150" t="s">
        <v>263</v>
      </c>
      <c r="C96" s="150"/>
      <c r="D96" s="150"/>
      <c r="E96" s="150"/>
      <c r="F96" s="18"/>
      <c r="G96" s="151" t="s">
        <v>264</v>
      </c>
      <c r="H96" s="151"/>
      <c r="I96" s="11"/>
    </row>
    <row r="97" spans="1:9" s="12" customFormat="1" ht="12.75" customHeight="1">
      <c r="A97" s="14"/>
      <c r="B97" s="152" t="s">
        <v>47</v>
      </c>
      <c r="C97" s="152"/>
      <c r="D97" s="152"/>
      <c r="E97" s="152"/>
      <c r="F97" s="12" t="s">
        <v>44</v>
      </c>
      <c r="G97" s="153" t="s">
        <v>43</v>
      </c>
      <c r="H97" s="153"/>
      <c r="I97" s="11"/>
    </row>
    <row r="98" spans="1:9" s="12" customFormat="1">
      <c r="A98" s="14"/>
      <c r="B98" s="17"/>
      <c r="C98" s="17"/>
      <c r="D98" s="17"/>
      <c r="E98" s="17"/>
      <c r="F98" s="17"/>
      <c r="G98" s="17"/>
      <c r="H98" s="17"/>
      <c r="I98" s="11"/>
    </row>
    <row r="99" spans="1:9" s="12" customFormat="1" ht="12.75" customHeight="1">
      <c r="A99" s="14"/>
      <c r="B99" s="154" t="s">
        <v>246</v>
      </c>
      <c r="C99" s="154"/>
      <c r="D99" s="154"/>
      <c r="E99" s="154"/>
      <c r="F99" s="16"/>
      <c r="G99" s="155" t="s">
        <v>46</v>
      </c>
      <c r="H99" s="155"/>
      <c r="I99" s="11"/>
    </row>
    <row r="100" spans="1:9" s="12" customFormat="1" ht="12.75" customHeight="1">
      <c r="A100" s="14"/>
      <c r="B100" s="148" t="s">
        <v>45</v>
      </c>
      <c r="C100" s="148"/>
      <c r="D100" s="148"/>
      <c r="E100" s="148"/>
      <c r="F100" s="15" t="s">
        <v>44</v>
      </c>
      <c r="G100" s="149" t="s">
        <v>43</v>
      </c>
      <c r="H100" s="149"/>
      <c r="I100" s="11"/>
    </row>
    <row r="101" spans="1:9" s="12" customFormat="1">
      <c r="A101" s="14"/>
      <c r="I101" s="11"/>
    </row>
    <row r="102" spans="1:9" s="12" customFormat="1">
      <c r="A102" s="14"/>
      <c r="I102" s="11"/>
    </row>
    <row r="103" spans="1:9" s="12" customFormat="1">
      <c r="A103" s="14"/>
      <c r="I103" s="11"/>
    </row>
    <row r="104" spans="1:9" s="12" customFormat="1">
      <c r="A104" s="14"/>
      <c r="I104" s="11"/>
    </row>
    <row r="105" spans="1:9" s="12" customFormat="1">
      <c r="A105" s="14"/>
      <c r="I105" s="11"/>
    </row>
    <row r="106" spans="1:9" s="12" customFormat="1">
      <c r="A106" s="14"/>
      <c r="I106" s="11"/>
    </row>
    <row r="107" spans="1:9" s="12" customFormat="1">
      <c r="A107" s="14"/>
      <c r="I107" s="11"/>
    </row>
    <row r="108" spans="1:9" s="12" customFormat="1">
      <c r="A108" s="14"/>
      <c r="I108" s="11"/>
    </row>
    <row r="109" spans="1:9" s="12" customFormat="1">
      <c r="A109" s="14"/>
      <c r="I109" s="11"/>
    </row>
    <row r="110" spans="1:9" s="12" customFormat="1">
      <c r="A110" s="14"/>
      <c r="I110" s="11"/>
    </row>
    <row r="111" spans="1:9" s="12" customFormat="1">
      <c r="A111" s="14"/>
      <c r="I111" s="11"/>
    </row>
    <row r="112" spans="1:9" s="12" customFormat="1">
      <c r="A112" s="14"/>
      <c r="I112" s="11"/>
    </row>
    <row r="113" spans="1:9" s="12" customFormat="1">
      <c r="A113" s="14"/>
      <c r="I113" s="11"/>
    </row>
    <row r="114" spans="1:9" s="12" customFormat="1">
      <c r="A114" s="14"/>
      <c r="I114" s="11"/>
    </row>
    <row r="115" spans="1:9" s="12" customFormat="1">
      <c r="A115" s="14"/>
      <c r="I115" s="11"/>
    </row>
    <row r="116" spans="1:9" s="12" customFormat="1">
      <c r="A116" s="14"/>
      <c r="I116" s="11"/>
    </row>
    <row r="117" spans="1:9" s="12" customFormat="1">
      <c r="A117" s="14"/>
      <c r="I117" s="11"/>
    </row>
    <row r="118" spans="1:9" s="12" customFormat="1">
      <c r="A118" s="14"/>
      <c r="I118" s="11"/>
    </row>
    <row r="119" spans="1:9" s="12" customFormat="1">
      <c r="A119" s="13"/>
      <c r="I119" s="11"/>
    </row>
  </sheetData>
  <mergeCells count="27">
    <mergeCell ref="C19:E19"/>
    <mergeCell ref="B1:H1"/>
    <mergeCell ref="F2:H2"/>
    <mergeCell ref="F3:H3"/>
    <mergeCell ref="B5:H6"/>
    <mergeCell ref="B7:H7"/>
    <mergeCell ref="B8:H8"/>
    <mergeCell ref="B9:H9"/>
    <mergeCell ref="B10:H11"/>
    <mergeCell ref="B12:F12"/>
    <mergeCell ref="B13:H13"/>
    <mergeCell ref="B14:H14"/>
    <mergeCell ref="B16:H16"/>
    <mergeCell ref="B17:H17"/>
    <mergeCell ref="E18:H18"/>
    <mergeCell ref="G100:H100"/>
    <mergeCell ref="B96:E96"/>
    <mergeCell ref="G96:H96"/>
    <mergeCell ref="B97:E97"/>
    <mergeCell ref="G97:H97"/>
    <mergeCell ref="B99:E99"/>
    <mergeCell ref="G99:H99"/>
    <mergeCell ref="C94:E94"/>
    <mergeCell ref="C62:E62"/>
    <mergeCell ref="D53:E53"/>
    <mergeCell ref="D47:E47"/>
    <mergeCell ref="B100:E100"/>
  </mergeCells>
  <printOptions horizontalCentered="1"/>
  <pageMargins left="0.55118110236220474" right="0.55118110236220474" top="0.6692913385826772" bottom="0.23622047244094491" header="0.31496062992125984" footer="0.11811023622047245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CEC1-3CD9-4024-A677-6376111ABDA5}">
  <sheetPr>
    <pageSetUpPr fitToPage="1"/>
  </sheetPr>
  <dimension ref="A1:H64"/>
  <sheetViews>
    <sheetView tabSelected="1" topLeftCell="A32" zoomScaleNormal="100" workbookViewId="0">
      <selection activeCell="G38" sqref="G38"/>
    </sheetView>
  </sheetViews>
  <sheetFormatPr defaultRowHeight="12.75"/>
  <cols>
    <col min="5" max="5" width="27" customWidth="1"/>
    <col min="7" max="7" width="14.42578125" customWidth="1"/>
    <col min="8" max="8" width="16.85546875" customWidth="1"/>
  </cols>
  <sheetData>
    <row r="1" spans="1:8">
      <c r="A1" s="207" t="s">
        <v>0</v>
      </c>
      <c r="B1" s="207"/>
      <c r="C1" s="207"/>
      <c r="D1" s="207"/>
      <c r="E1" s="207"/>
      <c r="F1" s="207"/>
      <c r="G1" s="207"/>
      <c r="H1" s="207"/>
    </row>
    <row r="2" spans="1:8" ht="15.75">
      <c r="A2" s="29"/>
      <c r="B2" s="29"/>
      <c r="C2" s="103"/>
      <c r="D2" s="29"/>
      <c r="E2" s="29"/>
      <c r="F2" s="1" t="s">
        <v>244</v>
      </c>
      <c r="G2" s="104"/>
      <c r="H2" s="104"/>
    </row>
    <row r="3" spans="1:8" ht="15.75">
      <c r="A3" s="29"/>
      <c r="B3" s="29"/>
      <c r="C3" s="29"/>
      <c r="D3" s="29"/>
      <c r="E3" s="29"/>
      <c r="F3" s="1" t="s">
        <v>175</v>
      </c>
      <c r="G3" s="104"/>
      <c r="H3" s="104"/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08" t="s">
        <v>243</v>
      </c>
      <c r="B5" s="208"/>
      <c r="C5" s="208"/>
      <c r="D5" s="208"/>
      <c r="E5" s="208"/>
      <c r="F5" s="208"/>
      <c r="G5" s="208"/>
      <c r="H5" s="208"/>
    </row>
    <row r="6" spans="1:8">
      <c r="A6" s="209" t="s">
        <v>242</v>
      </c>
      <c r="B6" s="209"/>
      <c r="C6" s="209"/>
      <c r="D6" s="209"/>
      <c r="E6" s="209"/>
      <c r="F6" s="209"/>
      <c r="G6" s="209"/>
      <c r="H6" s="209"/>
    </row>
    <row r="7" spans="1:8">
      <c r="A7" s="206" t="s">
        <v>173</v>
      </c>
      <c r="B7" s="206"/>
      <c r="C7" s="206"/>
      <c r="D7" s="206"/>
      <c r="E7" s="206"/>
      <c r="F7" s="206"/>
      <c r="G7" s="206"/>
      <c r="H7" s="206"/>
    </row>
    <row r="8" spans="1:8">
      <c r="A8" s="196" t="s">
        <v>241</v>
      </c>
      <c r="B8" s="196"/>
      <c r="C8" s="196"/>
      <c r="D8" s="196"/>
      <c r="E8" s="196"/>
      <c r="F8" s="196"/>
      <c r="G8" s="196"/>
      <c r="H8" s="196"/>
    </row>
    <row r="9" spans="1:8">
      <c r="A9" s="206" t="s">
        <v>171</v>
      </c>
      <c r="B9" s="206"/>
      <c r="C9" s="206"/>
      <c r="D9" s="206"/>
      <c r="E9" s="206"/>
      <c r="F9" s="206"/>
      <c r="G9" s="206"/>
      <c r="H9" s="206"/>
    </row>
    <row r="10" spans="1:8">
      <c r="A10" s="196" t="s">
        <v>240</v>
      </c>
      <c r="B10" s="196"/>
      <c r="C10" s="196"/>
      <c r="D10" s="196"/>
      <c r="E10" s="196"/>
      <c r="F10" s="196"/>
      <c r="G10" s="196"/>
      <c r="H10" s="196"/>
    </row>
    <row r="11" spans="1:8">
      <c r="A11" s="197" t="s">
        <v>239</v>
      </c>
      <c r="B11" s="197"/>
      <c r="C11" s="197"/>
      <c r="D11" s="197"/>
      <c r="E11" s="197"/>
      <c r="F11" s="197"/>
      <c r="G11" s="197"/>
      <c r="H11" s="197"/>
    </row>
    <row r="12" spans="1:8" ht="7.5" customHeight="1">
      <c r="A12" s="198"/>
      <c r="B12" s="198"/>
      <c r="C12" s="198"/>
      <c r="D12" s="198"/>
      <c r="E12" s="198"/>
      <c r="F12" s="198"/>
      <c r="G12" s="198"/>
      <c r="H12" s="198"/>
    </row>
    <row r="13" spans="1:8">
      <c r="A13" s="199" t="s">
        <v>238</v>
      </c>
      <c r="B13" s="199"/>
      <c r="C13" s="199"/>
      <c r="D13" s="199"/>
      <c r="E13" s="199"/>
      <c r="F13" s="199"/>
      <c r="G13" s="199"/>
      <c r="H13" s="199"/>
    </row>
    <row r="14" spans="1:8">
      <c r="A14" s="197"/>
      <c r="B14" s="197"/>
      <c r="C14" s="197"/>
      <c r="D14" s="197"/>
      <c r="E14" s="197"/>
      <c r="F14" s="197"/>
      <c r="G14" s="197"/>
      <c r="H14" s="197"/>
    </row>
    <row r="15" spans="1:8">
      <c r="A15" s="199" t="s">
        <v>260</v>
      </c>
      <c r="B15" s="199"/>
      <c r="C15" s="199"/>
      <c r="D15" s="199"/>
      <c r="E15" s="199"/>
      <c r="F15" s="199"/>
      <c r="G15" s="199"/>
      <c r="H15" s="199"/>
    </row>
    <row r="16" spans="1:8" ht="15">
      <c r="A16" s="138"/>
      <c r="B16" s="105"/>
      <c r="C16" s="105"/>
      <c r="D16" s="105"/>
      <c r="E16" s="105"/>
      <c r="F16" s="105"/>
      <c r="G16" s="105"/>
      <c r="H16" s="105"/>
    </row>
    <row r="17" spans="1:8" ht="15">
      <c r="A17" s="200" t="s">
        <v>267</v>
      </c>
      <c r="B17" s="200"/>
      <c r="C17" s="200"/>
      <c r="D17" s="200"/>
      <c r="E17" s="200"/>
      <c r="F17" s="200"/>
      <c r="G17" s="200"/>
      <c r="H17" s="200"/>
    </row>
    <row r="18" spans="1:8" ht="15">
      <c r="A18" s="201" t="s">
        <v>168</v>
      </c>
      <c r="B18" s="201"/>
      <c r="C18" s="201"/>
      <c r="D18" s="201"/>
      <c r="E18" s="201"/>
      <c r="F18" s="201"/>
      <c r="G18" s="201"/>
      <c r="H18" s="201"/>
    </row>
    <row r="19" spans="1:8" ht="15">
      <c r="A19" s="202" t="s">
        <v>261</v>
      </c>
      <c r="B19" s="202"/>
      <c r="C19" s="202"/>
      <c r="D19" s="202"/>
      <c r="E19" s="202"/>
      <c r="F19" s="202"/>
      <c r="G19" s="202"/>
      <c r="H19" s="202"/>
    </row>
    <row r="20" spans="1:8" ht="24">
      <c r="A20" s="139" t="s">
        <v>6</v>
      </c>
      <c r="B20" s="203" t="s">
        <v>167</v>
      </c>
      <c r="C20" s="204"/>
      <c r="D20" s="204"/>
      <c r="E20" s="205"/>
      <c r="F20" s="136" t="s">
        <v>237</v>
      </c>
      <c r="G20" s="136" t="s">
        <v>235</v>
      </c>
      <c r="H20" s="136" t="s">
        <v>236</v>
      </c>
    </row>
    <row r="21" spans="1:8" ht="15.75">
      <c r="A21" s="106" t="s">
        <v>163</v>
      </c>
      <c r="B21" s="181" t="s">
        <v>234</v>
      </c>
      <c r="C21" s="182"/>
      <c r="D21" s="182"/>
      <c r="E21" s="183"/>
      <c r="F21" s="108"/>
      <c r="G21" s="132">
        <f>SUM(G22,G27,G28)</f>
        <v>351032.91</v>
      </c>
      <c r="H21" s="132">
        <f>SUM(H22,H27,H28)</f>
        <v>281183.55999999994</v>
      </c>
    </row>
    <row r="22" spans="1:8" ht="15.75">
      <c r="A22" s="109" t="s">
        <v>66</v>
      </c>
      <c r="B22" s="190" t="s">
        <v>233</v>
      </c>
      <c r="C22" s="191"/>
      <c r="D22" s="191"/>
      <c r="E22" s="192"/>
      <c r="F22" s="110"/>
      <c r="G22" s="133">
        <f>SUM(G23:G26)</f>
        <v>351032.91</v>
      </c>
      <c r="H22" s="133">
        <f>SUM(H23:H26)</f>
        <v>281183.55999999994</v>
      </c>
    </row>
    <row r="23" spans="1:8" ht="15.75">
      <c r="A23" s="109" t="s">
        <v>232</v>
      </c>
      <c r="B23" s="190" t="s">
        <v>109</v>
      </c>
      <c r="C23" s="191"/>
      <c r="D23" s="191"/>
      <c r="E23" s="192"/>
      <c r="F23" s="110"/>
      <c r="G23" s="134">
        <v>165098.48000000001</v>
      </c>
      <c r="H23" s="134">
        <v>166517.04</v>
      </c>
    </row>
    <row r="24" spans="1:8" ht="15.75">
      <c r="A24" s="109" t="s">
        <v>231</v>
      </c>
      <c r="B24" s="193" t="s">
        <v>230</v>
      </c>
      <c r="C24" s="194"/>
      <c r="D24" s="194"/>
      <c r="E24" s="195"/>
      <c r="F24" s="110"/>
      <c r="G24" s="134">
        <v>185709</v>
      </c>
      <c r="H24" s="134">
        <v>114490.93</v>
      </c>
    </row>
    <row r="25" spans="1:8" ht="15.75">
      <c r="A25" s="109" t="s">
        <v>229</v>
      </c>
      <c r="B25" s="193" t="s">
        <v>228</v>
      </c>
      <c r="C25" s="194"/>
      <c r="D25" s="194"/>
      <c r="E25" s="195"/>
      <c r="F25" s="110"/>
      <c r="G25" s="134">
        <v>98.14</v>
      </c>
      <c r="H25" s="134">
        <v>48.3</v>
      </c>
    </row>
    <row r="26" spans="1:8" ht="15.75">
      <c r="A26" s="109" t="s">
        <v>227</v>
      </c>
      <c r="B26" s="193" t="s">
        <v>226</v>
      </c>
      <c r="C26" s="194"/>
      <c r="D26" s="194"/>
      <c r="E26" s="195"/>
      <c r="F26" s="110"/>
      <c r="G26" s="134">
        <v>127.29</v>
      </c>
      <c r="H26" s="134">
        <v>127.29</v>
      </c>
    </row>
    <row r="27" spans="1:8" ht="15.75">
      <c r="A27" s="109" t="s">
        <v>64</v>
      </c>
      <c r="B27" s="193" t="s">
        <v>225</v>
      </c>
      <c r="C27" s="194"/>
      <c r="D27" s="194"/>
      <c r="E27" s="195"/>
      <c r="F27" s="110"/>
      <c r="G27" s="133"/>
      <c r="H27" s="135"/>
    </row>
    <row r="28" spans="1:8" ht="15.75">
      <c r="A28" s="109" t="s">
        <v>58</v>
      </c>
      <c r="B28" s="193" t="s">
        <v>224</v>
      </c>
      <c r="C28" s="194"/>
      <c r="D28" s="194"/>
      <c r="E28" s="195"/>
      <c r="F28" s="110"/>
      <c r="G28" s="133">
        <f>SUM(G29)+SUM(G30)</f>
        <v>0</v>
      </c>
      <c r="H28" s="133">
        <f>SUM(H29)+SUM(H30)</f>
        <v>0</v>
      </c>
    </row>
    <row r="29" spans="1:8" ht="15.75">
      <c r="A29" s="109" t="s">
        <v>223</v>
      </c>
      <c r="B29" s="193" t="s">
        <v>222</v>
      </c>
      <c r="C29" s="194"/>
      <c r="D29" s="194"/>
      <c r="E29" s="195"/>
      <c r="F29" s="110"/>
      <c r="G29" s="134" t="s">
        <v>25</v>
      </c>
      <c r="H29" s="134" t="s">
        <v>25</v>
      </c>
    </row>
    <row r="30" spans="1:8" ht="15.75">
      <c r="A30" s="109" t="s">
        <v>221</v>
      </c>
      <c r="B30" s="193" t="s">
        <v>220</v>
      </c>
      <c r="C30" s="194"/>
      <c r="D30" s="194"/>
      <c r="E30" s="195"/>
      <c r="F30" s="110"/>
      <c r="G30" s="134" t="s">
        <v>25</v>
      </c>
      <c r="H30" s="134" t="s">
        <v>25</v>
      </c>
    </row>
    <row r="31" spans="1:8" ht="15.75">
      <c r="A31" s="106" t="s">
        <v>142</v>
      </c>
      <c r="B31" s="181" t="s">
        <v>219</v>
      </c>
      <c r="C31" s="182"/>
      <c r="D31" s="182"/>
      <c r="E31" s="183"/>
      <c r="F31" s="108" t="s">
        <v>256</v>
      </c>
      <c r="G31" s="132">
        <f>SUM(G32:G45)</f>
        <v>351032.91000000003</v>
      </c>
      <c r="H31" s="132">
        <f>SUM(H32:H45)</f>
        <v>281183.56</v>
      </c>
    </row>
    <row r="32" spans="1:8" ht="15.75">
      <c r="A32" s="109" t="s">
        <v>66</v>
      </c>
      <c r="B32" s="193" t="s">
        <v>218</v>
      </c>
      <c r="C32" s="194"/>
      <c r="D32" s="194"/>
      <c r="E32" s="195"/>
      <c r="F32" s="110"/>
      <c r="G32" s="134">
        <v>301192.82</v>
      </c>
      <c r="H32" s="134">
        <v>274627.21000000002</v>
      </c>
    </row>
    <row r="33" spans="1:8" ht="15.75">
      <c r="A33" s="109" t="s">
        <v>64</v>
      </c>
      <c r="B33" s="193" t="s">
        <v>217</v>
      </c>
      <c r="C33" s="194"/>
      <c r="D33" s="194"/>
      <c r="E33" s="195"/>
      <c r="F33" s="110"/>
      <c r="G33" s="134">
        <v>2789.69</v>
      </c>
      <c r="H33" s="134">
        <v>2333.54</v>
      </c>
    </row>
    <row r="34" spans="1:8" ht="15.75">
      <c r="A34" s="109" t="s">
        <v>58</v>
      </c>
      <c r="B34" s="193" t="s">
        <v>216</v>
      </c>
      <c r="C34" s="194"/>
      <c r="D34" s="194"/>
      <c r="E34" s="195"/>
      <c r="F34" s="110"/>
      <c r="G34" s="134">
        <v>192.06</v>
      </c>
      <c r="H34" s="134">
        <v>92.29</v>
      </c>
    </row>
    <row r="35" spans="1:8" ht="15.75">
      <c r="A35" s="109" t="s">
        <v>56</v>
      </c>
      <c r="B35" s="190" t="s">
        <v>215</v>
      </c>
      <c r="C35" s="191"/>
      <c r="D35" s="191"/>
      <c r="E35" s="192"/>
      <c r="F35" s="110"/>
      <c r="G35" s="134">
        <v>695.97</v>
      </c>
      <c r="H35" s="134">
        <v>1389.4</v>
      </c>
    </row>
    <row r="36" spans="1:8" ht="15.75">
      <c r="A36" s="109" t="s">
        <v>114</v>
      </c>
      <c r="B36" s="190" t="s">
        <v>214</v>
      </c>
      <c r="C36" s="191"/>
      <c r="D36" s="191"/>
      <c r="E36" s="192"/>
      <c r="F36" s="110"/>
      <c r="G36" s="134">
        <v>465.7</v>
      </c>
      <c r="H36" s="134">
        <v>701.79</v>
      </c>
    </row>
    <row r="37" spans="1:8" ht="15.75">
      <c r="A37" s="109" t="s">
        <v>213</v>
      </c>
      <c r="B37" s="190" t="s">
        <v>212</v>
      </c>
      <c r="C37" s="191"/>
      <c r="D37" s="191"/>
      <c r="E37" s="192"/>
      <c r="F37" s="110"/>
      <c r="G37" s="134">
        <v>1131.94</v>
      </c>
      <c r="H37" s="134">
        <v>960.24</v>
      </c>
    </row>
    <row r="38" spans="1:8" ht="15.75">
      <c r="A38" s="109" t="s">
        <v>211</v>
      </c>
      <c r="B38" s="190" t="s">
        <v>210</v>
      </c>
      <c r="C38" s="191"/>
      <c r="D38" s="191"/>
      <c r="E38" s="192"/>
      <c r="F38" s="110"/>
      <c r="G38" s="134">
        <v>38375.21</v>
      </c>
      <c r="H38" s="134">
        <v>0</v>
      </c>
    </row>
    <row r="39" spans="1:8" ht="15.75">
      <c r="A39" s="109" t="s">
        <v>209</v>
      </c>
      <c r="B39" s="193" t="s">
        <v>208</v>
      </c>
      <c r="C39" s="194"/>
      <c r="D39" s="194"/>
      <c r="E39" s="195"/>
      <c r="F39" s="110"/>
      <c r="G39" s="134" t="s">
        <v>25</v>
      </c>
      <c r="H39" s="134" t="s">
        <v>25</v>
      </c>
    </row>
    <row r="40" spans="1:8" ht="15.75">
      <c r="A40" s="109" t="s">
        <v>207</v>
      </c>
      <c r="B40" s="190" t="s">
        <v>206</v>
      </c>
      <c r="C40" s="191"/>
      <c r="D40" s="191"/>
      <c r="E40" s="192"/>
      <c r="F40" s="110"/>
      <c r="G40" s="134">
        <v>5719.12</v>
      </c>
      <c r="H40" s="134">
        <v>903.89</v>
      </c>
    </row>
    <row r="41" spans="1:8" ht="15.75">
      <c r="A41" s="109" t="s">
        <v>205</v>
      </c>
      <c r="B41" s="193" t="s">
        <v>204</v>
      </c>
      <c r="C41" s="194"/>
      <c r="D41" s="194"/>
      <c r="E41" s="195"/>
      <c r="F41" s="110"/>
      <c r="G41" s="134">
        <v>0</v>
      </c>
      <c r="H41" s="134">
        <v>0</v>
      </c>
    </row>
    <row r="42" spans="1:8" ht="12" customHeight="1">
      <c r="A42" s="109" t="s">
        <v>203</v>
      </c>
      <c r="B42" s="193" t="s">
        <v>202</v>
      </c>
      <c r="C42" s="194"/>
      <c r="D42" s="194"/>
      <c r="E42" s="195"/>
      <c r="F42" s="110"/>
      <c r="G42" s="134" t="s">
        <v>25</v>
      </c>
      <c r="H42" s="134" t="s">
        <v>25</v>
      </c>
    </row>
    <row r="43" spans="1:8" ht="15.75">
      <c r="A43" s="109" t="s">
        <v>201</v>
      </c>
      <c r="B43" s="193" t="s">
        <v>200</v>
      </c>
      <c r="C43" s="194"/>
      <c r="D43" s="194"/>
      <c r="E43" s="195"/>
      <c r="F43" s="110"/>
      <c r="G43" s="134" t="s">
        <v>25</v>
      </c>
      <c r="H43" s="134" t="s">
        <v>25</v>
      </c>
    </row>
    <row r="44" spans="1:8" ht="15.75">
      <c r="A44" s="109" t="s">
        <v>199</v>
      </c>
      <c r="B44" s="193" t="s">
        <v>198</v>
      </c>
      <c r="C44" s="194"/>
      <c r="D44" s="194"/>
      <c r="E44" s="195"/>
      <c r="F44" s="110"/>
      <c r="G44" s="134">
        <v>453.4</v>
      </c>
      <c r="H44" s="134">
        <v>175.2</v>
      </c>
    </row>
    <row r="45" spans="1:8" ht="14.25" customHeight="1">
      <c r="A45" s="109" t="s">
        <v>197</v>
      </c>
      <c r="B45" s="187" t="s">
        <v>196</v>
      </c>
      <c r="C45" s="188"/>
      <c r="D45" s="188"/>
      <c r="E45" s="189"/>
      <c r="F45" s="110"/>
      <c r="G45" s="134">
        <v>17</v>
      </c>
      <c r="H45" s="134" t="s">
        <v>25</v>
      </c>
    </row>
    <row r="46" spans="1:8" ht="15.75">
      <c r="A46" s="107" t="s">
        <v>140</v>
      </c>
      <c r="B46" s="178" t="s">
        <v>195</v>
      </c>
      <c r="C46" s="179"/>
      <c r="D46" s="179"/>
      <c r="E46" s="180"/>
      <c r="F46" s="108"/>
      <c r="G46" s="132">
        <f>G21-G31</f>
        <v>0</v>
      </c>
      <c r="H46" s="132">
        <f>H21-H31</f>
        <v>0</v>
      </c>
    </row>
    <row r="47" spans="1:8" ht="15.75">
      <c r="A47" s="107" t="s">
        <v>111</v>
      </c>
      <c r="B47" s="184" t="s">
        <v>194</v>
      </c>
      <c r="C47" s="185"/>
      <c r="D47" s="185"/>
      <c r="E47" s="186"/>
      <c r="F47" s="112"/>
      <c r="G47" s="132">
        <f>IF(TYPE(G48)=1,G48,0)+IF(TYPE(G49)=1,G49,0)-IF(TYPE(G50)=1,G50,0)</f>
        <v>0</v>
      </c>
      <c r="H47" s="132">
        <f>IF(TYPE(H48)=1,H48,0)+IF(TYPE(H49)=1,H49,0)-IF(TYPE(H50)=1,H50,0)</f>
        <v>0</v>
      </c>
    </row>
    <row r="48" spans="1:8" ht="15.75">
      <c r="A48" s="111" t="s">
        <v>193</v>
      </c>
      <c r="B48" s="187" t="s">
        <v>192</v>
      </c>
      <c r="C48" s="188"/>
      <c r="D48" s="188"/>
      <c r="E48" s="189"/>
      <c r="F48" s="113"/>
      <c r="G48" s="133" t="s">
        <v>25</v>
      </c>
      <c r="H48" s="134" t="s">
        <v>25</v>
      </c>
    </row>
    <row r="49" spans="1:8" ht="15.75">
      <c r="A49" s="111" t="s">
        <v>64</v>
      </c>
      <c r="B49" s="187" t="s">
        <v>191</v>
      </c>
      <c r="C49" s="188"/>
      <c r="D49" s="188"/>
      <c r="E49" s="189"/>
      <c r="F49" s="113"/>
      <c r="G49" s="134" t="s">
        <v>25</v>
      </c>
      <c r="H49" s="134" t="s">
        <v>25</v>
      </c>
    </row>
    <row r="50" spans="1:8" ht="15.75">
      <c r="A50" s="111" t="s">
        <v>190</v>
      </c>
      <c r="B50" s="187" t="s">
        <v>189</v>
      </c>
      <c r="C50" s="188"/>
      <c r="D50" s="188"/>
      <c r="E50" s="189"/>
      <c r="F50" s="113"/>
      <c r="G50" s="134" t="s">
        <v>25</v>
      </c>
      <c r="H50" s="134" t="s">
        <v>25</v>
      </c>
    </row>
    <row r="51" spans="1:8" ht="15.75">
      <c r="A51" s="107" t="s">
        <v>104</v>
      </c>
      <c r="B51" s="178" t="s">
        <v>188</v>
      </c>
      <c r="C51" s="179"/>
      <c r="D51" s="179"/>
      <c r="E51" s="180"/>
      <c r="F51" s="112"/>
      <c r="G51" s="134" t="s">
        <v>25</v>
      </c>
      <c r="H51" s="134" t="s">
        <v>25</v>
      </c>
    </row>
    <row r="52" spans="1:8" ht="21.75" customHeight="1">
      <c r="A52" s="107" t="s">
        <v>68</v>
      </c>
      <c r="B52" s="171" t="s">
        <v>187</v>
      </c>
      <c r="C52" s="172"/>
      <c r="D52" s="172"/>
      <c r="E52" s="173"/>
      <c r="F52" s="112"/>
      <c r="G52" s="134" t="s">
        <v>25</v>
      </c>
      <c r="H52" s="134" t="s">
        <v>25</v>
      </c>
    </row>
    <row r="53" spans="1:8" ht="15.75">
      <c r="A53" s="107" t="s">
        <v>50</v>
      </c>
      <c r="B53" s="178" t="s">
        <v>186</v>
      </c>
      <c r="C53" s="179"/>
      <c r="D53" s="179"/>
      <c r="E53" s="180"/>
      <c r="F53" s="112"/>
      <c r="G53" s="134" t="s">
        <v>25</v>
      </c>
      <c r="H53" s="134" t="s">
        <v>25</v>
      </c>
    </row>
    <row r="54" spans="1:8" ht="24" customHeight="1">
      <c r="A54" s="107" t="s">
        <v>185</v>
      </c>
      <c r="B54" s="181" t="s">
        <v>184</v>
      </c>
      <c r="C54" s="182"/>
      <c r="D54" s="182"/>
      <c r="E54" s="183"/>
      <c r="F54" s="112"/>
      <c r="G54" s="132">
        <f>SUM(G46,G47,G51,G52,G53)</f>
        <v>0</v>
      </c>
      <c r="H54" s="132">
        <f>SUM(H46,H47,H51,H52,H53)</f>
        <v>0</v>
      </c>
    </row>
    <row r="55" spans="1:8" ht="15.75">
      <c r="A55" s="107" t="s">
        <v>66</v>
      </c>
      <c r="B55" s="184" t="s">
        <v>183</v>
      </c>
      <c r="C55" s="185"/>
      <c r="D55" s="185"/>
      <c r="E55" s="186"/>
      <c r="F55" s="112"/>
      <c r="G55" s="134" t="s">
        <v>25</v>
      </c>
      <c r="H55" s="134" t="s">
        <v>25</v>
      </c>
    </row>
    <row r="56" spans="1:8" ht="15.75">
      <c r="A56" s="107" t="s">
        <v>182</v>
      </c>
      <c r="B56" s="178" t="s">
        <v>181</v>
      </c>
      <c r="C56" s="179"/>
      <c r="D56" s="179"/>
      <c r="E56" s="180"/>
      <c r="F56" s="112"/>
      <c r="G56" s="132">
        <f>SUM(G54,G55)</f>
        <v>0</v>
      </c>
      <c r="H56" s="132">
        <f>SUM(H54,H55)</f>
        <v>0</v>
      </c>
    </row>
    <row r="57" spans="1:8" ht="15.75">
      <c r="A57" s="111" t="s">
        <v>66</v>
      </c>
      <c r="B57" s="187" t="s">
        <v>180</v>
      </c>
      <c r="C57" s="188"/>
      <c r="D57" s="188"/>
      <c r="E57" s="189"/>
      <c r="F57" s="113"/>
      <c r="G57" s="133"/>
      <c r="H57" s="133"/>
    </row>
    <row r="58" spans="1:8" ht="15.75">
      <c r="A58" s="111" t="s">
        <v>64</v>
      </c>
      <c r="B58" s="187" t="s">
        <v>179</v>
      </c>
      <c r="C58" s="188"/>
      <c r="D58" s="188"/>
      <c r="E58" s="189"/>
      <c r="F58" s="113"/>
      <c r="G58" s="133"/>
      <c r="H58" s="133"/>
    </row>
    <row r="59" spans="1:8" ht="30.75" customHeight="1">
      <c r="A59" s="28"/>
      <c r="B59" s="28"/>
      <c r="C59" s="28"/>
      <c r="D59" s="29"/>
      <c r="E59" s="29"/>
      <c r="F59" s="29"/>
      <c r="G59" s="29"/>
      <c r="H59" s="29"/>
    </row>
    <row r="60" spans="1:8" ht="15.75" customHeight="1">
      <c r="A60" s="174" t="s">
        <v>265</v>
      </c>
      <c r="B60" s="174"/>
      <c r="C60" s="174"/>
      <c r="D60" s="174"/>
      <c r="E60" s="174"/>
      <c r="F60" s="30"/>
      <c r="G60" s="175" t="s">
        <v>264</v>
      </c>
      <c r="H60" s="175"/>
    </row>
    <row r="61" spans="1:8">
      <c r="A61" s="169" t="s">
        <v>178</v>
      </c>
      <c r="B61" s="169"/>
      <c r="C61" s="169"/>
      <c r="D61" s="169"/>
      <c r="E61" s="169"/>
      <c r="F61" s="23" t="s">
        <v>44</v>
      </c>
      <c r="G61" s="170" t="s">
        <v>43</v>
      </c>
      <c r="H61" s="170"/>
    </row>
    <row r="62" spans="1:8" ht="15">
      <c r="A62" s="24"/>
      <c r="B62" s="24"/>
      <c r="C62" s="24"/>
      <c r="D62" s="24"/>
      <c r="E62" s="24"/>
      <c r="F62" s="24"/>
      <c r="G62" s="25"/>
      <c r="H62" s="25"/>
    </row>
    <row r="63" spans="1:8">
      <c r="A63" s="176" t="s">
        <v>247</v>
      </c>
      <c r="B63" s="176"/>
      <c r="C63" s="176"/>
      <c r="D63" s="176"/>
      <c r="E63" s="176"/>
      <c r="F63" s="137"/>
      <c r="G63" s="177" t="s">
        <v>46</v>
      </c>
      <c r="H63" s="177"/>
    </row>
    <row r="64" spans="1:8">
      <c r="A64" s="169" t="s">
        <v>258</v>
      </c>
      <c r="B64" s="169"/>
      <c r="C64" s="169"/>
      <c r="D64" s="169"/>
      <c r="E64" s="169"/>
      <c r="F64" s="23" t="s">
        <v>177</v>
      </c>
      <c r="G64" s="170" t="s">
        <v>43</v>
      </c>
      <c r="H64" s="170"/>
    </row>
  </sheetData>
  <mergeCells count="62">
    <mergeCell ref="A9:H9"/>
    <mergeCell ref="A1:H1"/>
    <mergeCell ref="A5:H5"/>
    <mergeCell ref="A6:H6"/>
    <mergeCell ref="A7:H7"/>
    <mergeCell ref="A8:H8"/>
    <mergeCell ref="B22:E22"/>
    <mergeCell ref="A10:H10"/>
    <mergeCell ref="A11:H11"/>
    <mergeCell ref="A12:H12"/>
    <mergeCell ref="A13:H13"/>
    <mergeCell ref="A14:H14"/>
    <mergeCell ref="A15:H15"/>
    <mergeCell ref="A17:H17"/>
    <mergeCell ref="A18:H18"/>
    <mergeCell ref="A19:H19"/>
    <mergeCell ref="B20:E20"/>
    <mergeCell ref="B21:E21"/>
    <mergeCell ref="B34:E34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6:E46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7:E47"/>
    <mergeCell ref="B48:E48"/>
    <mergeCell ref="B49:E49"/>
    <mergeCell ref="B50:E50"/>
    <mergeCell ref="B51:E51"/>
    <mergeCell ref="A64:E64"/>
    <mergeCell ref="G64:H64"/>
    <mergeCell ref="B52:E52"/>
    <mergeCell ref="A60:E60"/>
    <mergeCell ref="G60:H60"/>
    <mergeCell ref="A61:E61"/>
    <mergeCell ref="G61:H61"/>
    <mergeCell ref="A63:E63"/>
    <mergeCell ref="G63:H63"/>
    <mergeCell ref="B53:E53"/>
    <mergeCell ref="B54:E54"/>
    <mergeCell ref="B55:E55"/>
    <mergeCell ref="B56:E56"/>
    <mergeCell ref="B57:E57"/>
    <mergeCell ref="B58:E58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9"/>
  <sheetViews>
    <sheetView showGridLines="0" topLeftCell="A4" zoomScale="80" zoomScaleNormal="80" zoomScaleSheetLayoutView="75" workbookViewId="0">
      <selection activeCell="G23" sqref="G23"/>
    </sheetView>
  </sheetViews>
  <sheetFormatPr defaultRowHeight="15" customHeight="1"/>
  <cols>
    <col min="1" max="1" width="9.140625" style="1"/>
    <col min="2" max="2" width="6" style="2" customWidth="1"/>
    <col min="3" max="3" width="32.85546875" style="1" customWidth="1"/>
    <col min="4" max="11" width="15.7109375" style="1" customWidth="1"/>
    <col min="12" max="12" width="13.140625" style="1" customWidth="1"/>
    <col min="13" max="14" width="15.7109375" style="1" customWidth="1"/>
    <col min="15" max="15" width="20.28515625" style="1" customWidth="1"/>
    <col min="16" max="16" width="13.28515625" style="1" customWidth="1"/>
    <col min="17" max="17" width="22" style="1" customWidth="1"/>
    <col min="18" max="19" width="19.85546875" style="1" customWidth="1"/>
    <col min="20" max="20" width="43.140625" style="1" customWidth="1"/>
    <col min="21" max="21" width="20.140625" style="1" customWidth="1"/>
    <col min="22" max="22" width="46.7109375" style="1" customWidth="1"/>
    <col min="23" max="23" width="22" style="1" customWidth="1"/>
    <col min="24" max="24" width="49.7109375" style="1" customWidth="1"/>
    <col min="25" max="25" width="33.85546875" style="1" customWidth="1"/>
    <col min="26" max="16384" width="9.140625" style="1"/>
  </cols>
  <sheetData>
    <row r="1" spans="2:15" ht="33.75" customHeight="1">
      <c r="B1" s="212" t="s">
        <v>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2:15" ht="15" customHeight="1">
      <c r="B2" s="26"/>
      <c r="J2" s="1" t="s">
        <v>1</v>
      </c>
    </row>
    <row r="3" spans="2:15" ht="15" customHeight="1">
      <c r="B3" s="26"/>
      <c r="J3" s="1" t="s">
        <v>2</v>
      </c>
    </row>
    <row r="4" spans="2:15" ht="15" customHeight="1">
      <c r="B4" s="26"/>
    </row>
    <row r="5" spans="2:15" ht="15" customHeight="1">
      <c r="B5" s="213" t="s">
        <v>3</v>
      </c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</row>
    <row r="6" spans="2:15" ht="14.25" customHeight="1">
      <c r="B6" s="213" t="s">
        <v>4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2:15" ht="15" customHeight="1">
      <c r="B7" s="26"/>
    </row>
    <row r="8" spans="2:15" ht="15" customHeight="1">
      <c r="B8" s="213" t="s">
        <v>5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</row>
    <row r="9" spans="2:15" ht="14.25" customHeight="1">
      <c r="B9" s="26"/>
      <c r="H9" s="1" t="s">
        <v>262</v>
      </c>
    </row>
    <row r="10" spans="2:15" ht="15" customHeight="1">
      <c r="B10" s="214" t="s">
        <v>6</v>
      </c>
      <c r="C10" s="214" t="s">
        <v>7</v>
      </c>
      <c r="D10" s="214" t="s">
        <v>8</v>
      </c>
      <c r="E10" s="216" t="s">
        <v>9</v>
      </c>
      <c r="F10" s="217"/>
      <c r="G10" s="217"/>
      <c r="H10" s="217"/>
      <c r="I10" s="217"/>
      <c r="J10" s="217"/>
      <c r="K10" s="217"/>
      <c r="L10" s="217"/>
      <c r="M10" s="218"/>
      <c r="N10" s="214" t="s">
        <v>10</v>
      </c>
    </row>
    <row r="11" spans="2:15" ht="123" customHeight="1">
      <c r="B11" s="215"/>
      <c r="C11" s="215"/>
      <c r="D11" s="215"/>
      <c r="E11" s="119" t="s">
        <v>11</v>
      </c>
      <c r="F11" s="119" t="s">
        <v>12</v>
      </c>
      <c r="G11" s="119" t="s">
        <v>13</v>
      </c>
      <c r="H11" s="119" t="s">
        <v>14</v>
      </c>
      <c r="I11" s="119" t="s">
        <v>15</v>
      </c>
      <c r="J11" s="3" t="s">
        <v>16</v>
      </c>
      <c r="K11" s="119" t="s">
        <v>17</v>
      </c>
      <c r="L11" s="119" t="s">
        <v>18</v>
      </c>
      <c r="M11" s="120" t="s">
        <v>19</v>
      </c>
      <c r="N11" s="215"/>
    </row>
    <row r="12" spans="2:15" ht="15" customHeight="1">
      <c r="B12" s="121">
        <v>1</v>
      </c>
      <c r="C12" s="121">
        <v>2</v>
      </c>
      <c r="D12" s="121">
        <v>3</v>
      </c>
      <c r="E12" s="121">
        <v>4</v>
      </c>
      <c r="F12" s="121">
        <v>5</v>
      </c>
      <c r="G12" s="121">
        <v>6</v>
      </c>
      <c r="H12" s="121">
        <v>7</v>
      </c>
      <c r="I12" s="121">
        <v>8</v>
      </c>
      <c r="J12" s="121">
        <v>9</v>
      </c>
      <c r="K12" s="121">
        <v>10</v>
      </c>
      <c r="L12" s="122" t="s">
        <v>20</v>
      </c>
      <c r="M12" s="121">
        <v>12</v>
      </c>
      <c r="N12" s="121">
        <v>13</v>
      </c>
    </row>
    <row r="13" spans="2:15" ht="71.25" customHeight="1">
      <c r="B13" s="123" t="s">
        <v>21</v>
      </c>
      <c r="C13" s="124" t="s">
        <v>22</v>
      </c>
      <c r="D13" s="125">
        <f t="shared" ref="D13:M13" si="0">SUM(D14:D15)</f>
        <v>58917.09</v>
      </c>
      <c r="E13" s="125">
        <f t="shared" si="0"/>
        <v>164256.79999999999</v>
      </c>
      <c r="F13" s="125">
        <f t="shared" si="0"/>
        <v>0</v>
      </c>
      <c r="G13" s="125">
        <f t="shared" si="0"/>
        <v>0</v>
      </c>
      <c r="H13" s="125">
        <f t="shared" si="0"/>
        <v>0</v>
      </c>
      <c r="I13" s="125">
        <f t="shared" si="0"/>
        <v>0</v>
      </c>
      <c r="J13" s="125">
        <f t="shared" si="0"/>
        <v>-165098.47999999998</v>
      </c>
      <c r="K13" s="125">
        <f t="shared" si="0"/>
        <v>0</v>
      </c>
      <c r="L13" s="125">
        <f t="shared" si="0"/>
        <v>0</v>
      </c>
      <c r="M13" s="125">
        <f t="shared" si="0"/>
        <v>0</v>
      </c>
      <c r="N13" s="125">
        <f t="shared" ref="N13:N25" si="1">SUM(D13:M13)</f>
        <v>58075.41</v>
      </c>
      <c r="O13" s="4"/>
    </row>
    <row r="14" spans="2:15" ht="15" customHeight="1">
      <c r="B14" s="126" t="s">
        <v>23</v>
      </c>
      <c r="C14" s="127" t="s">
        <v>24</v>
      </c>
      <c r="D14" s="128">
        <v>58917.09</v>
      </c>
      <c r="E14" s="128" t="s">
        <v>25</v>
      </c>
      <c r="F14" s="128" t="s">
        <v>25</v>
      </c>
      <c r="G14" s="128" t="s">
        <v>25</v>
      </c>
      <c r="H14" s="128" t="s">
        <v>25</v>
      </c>
      <c r="I14" s="128" t="s">
        <v>25</v>
      </c>
      <c r="J14" s="128">
        <v>-841.68</v>
      </c>
      <c r="K14" s="128" t="s">
        <v>25</v>
      </c>
      <c r="L14" s="128" t="s">
        <v>25</v>
      </c>
      <c r="M14" s="128" t="s">
        <v>25</v>
      </c>
      <c r="N14" s="128">
        <f t="shared" si="1"/>
        <v>58075.409999999996</v>
      </c>
      <c r="O14" s="5"/>
    </row>
    <row r="15" spans="2:15" ht="15" customHeight="1">
      <c r="B15" s="126" t="s">
        <v>26</v>
      </c>
      <c r="C15" s="127" t="s">
        <v>27</v>
      </c>
      <c r="D15" s="128">
        <v>0</v>
      </c>
      <c r="E15" s="128">
        <v>164256.79999999999</v>
      </c>
      <c r="F15" s="128" t="s">
        <v>25</v>
      </c>
      <c r="G15" s="128" t="s">
        <v>25</v>
      </c>
      <c r="H15" s="128" t="s">
        <v>25</v>
      </c>
      <c r="I15" s="128" t="s">
        <v>25</v>
      </c>
      <c r="J15" s="128">
        <v>-164256.79999999999</v>
      </c>
      <c r="K15" s="128" t="s">
        <v>25</v>
      </c>
      <c r="L15" s="128" t="s">
        <v>25</v>
      </c>
      <c r="M15" s="128">
        <v>0</v>
      </c>
      <c r="N15" s="128">
        <f t="shared" si="1"/>
        <v>0</v>
      </c>
      <c r="O15" s="6"/>
    </row>
    <row r="16" spans="2:15" ht="84" customHeight="1">
      <c r="B16" s="123" t="s">
        <v>28</v>
      </c>
      <c r="C16" s="124" t="s">
        <v>29</v>
      </c>
      <c r="D16" s="125">
        <f t="shared" ref="D16:M16" si="2">SUM(D17:D18)</f>
        <v>54878.71</v>
      </c>
      <c r="E16" s="125">
        <f t="shared" si="2"/>
        <v>186661</v>
      </c>
      <c r="F16" s="125">
        <f t="shared" si="2"/>
        <v>0</v>
      </c>
      <c r="G16" s="125">
        <f t="shared" si="2"/>
        <v>0</v>
      </c>
      <c r="H16" s="125">
        <f t="shared" si="2"/>
        <v>0</v>
      </c>
      <c r="I16" s="125">
        <f t="shared" si="2"/>
        <v>0</v>
      </c>
      <c r="J16" s="125">
        <f t="shared" si="2"/>
        <v>-185677.1</v>
      </c>
      <c r="K16" s="125">
        <f t="shared" si="2"/>
        <v>0</v>
      </c>
      <c r="L16" s="125">
        <f t="shared" si="2"/>
        <v>0</v>
      </c>
      <c r="M16" s="125">
        <f t="shared" si="2"/>
        <v>0</v>
      </c>
      <c r="N16" s="125">
        <f t="shared" si="1"/>
        <v>55862.609999999986</v>
      </c>
      <c r="O16" s="6"/>
    </row>
    <row r="17" spans="1:26" ht="15" customHeight="1">
      <c r="B17" s="126" t="s">
        <v>30</v>
      </c>
      <c r="C17" s="127" t="s">
        <v>24</v>
      </c>
      <c r="D17" s="128">
        <v>54755.54</v>
      </c>
      <c r="E17" s="128">
        <v>8378.5499999999993</v>
      </c>
      <c r="F17" s="128" t="s">
        <v>25</v>
      </c>
      <c r="G17" s="128" t="s">
        <v>25</v>
      </c>
      <c r="H17" s="128" t="s">
        <v>25</v>
      </c>
      <c r="I17" s="128" t="s">
        <v>25</v>
      </c>
      <c r="J17" s="128">
        <v>-7565.97</v>
      </c>
      <c r="K17" s="128" t="s">
        <v>25</v>
      </c>
      <c r="L17" s="128" t="s">
        <v>25</v>
      </c>
      <c r="M17" s="128">
        <v>0</v>
      </c>
      <c r="N17" s="128">
        <f t="shared" si="1"/>
        <v>55568.119999999995</v>
      </c>
      <c r="O17" s="4"/>
    </row>
    <row r="18" spans="1:26" ht="15" customHeight="1">
      <c r="B18" s="126" t="s">
        <v>31</v>
      </c>
      <c r="C18" s="127" t="s">
        <v>27</v>
      </c>
      <c r="D18" s="128">
        <v>123.17</v>
      </c>
      <c r="E18" s="128">
        <v>178282.45</v>
      </c>
      <c r="F18" s="128" t="s">
        <v>25</v>
      </c>
      <c r="G18" s="128" t="s">
        <v>25</v>
      </c>
      <c r="H18" s="128" t="s">
        <v>25</v>
      </c>
      <c r="I18" s="128" t="s">
        <v>25</v>
      </c>
      <c r="J18" s="128">
        <v>-178111.13</v>
      </c>
      <c r="K18" s="128" t="s">
        <v>25</v>
      </c>
      <c r="L18" s="128" t="s">
        <v>25</v>
      </c>
      <c r="M18" s="128">
        <v>0</v>
      </c>
      <c r="N18" s="128">
        <f t="shared" si="1"/>
        <v>294.49000000001979</v>
      </c>
      <c r="O18" s="4"/>
    </row>
    <row r="19" spans="1:26" ht="114.75" customHeight="1">
      <c r="B19" s="123" t="s">
        <v>32</v>
      </c>
      <c r="C19" s="124" t="s">
        <v>33</v>
      </c>
      <c r="D19" s="125">
        <f t="shared" ref="D19:M19" si="3">SUM(D20:D21)</f>
        <v>4950.54</v>
      </c>
      <c r="E19" s="125">
        <f t="shared" si="3"/>
        <v>0</v>
      </c>
      <c r="F19" s="125">
        <f t="shared" si="3"/>
        <v>0</v>
      </c>
      <c r="G19" s="125">
        <f t="shared" si="3"/>
        <v>0</v>
      </c>
      <c r="H19" s="125">
        <f t="shared" si="3"/>
        <v>0</v>
      </c>
      <c r="I19" s="125">
        <f t="shared" si="3"/>
        <v>0</v>
      </c>
      <c r="J19" s="125">
        <f t="shared" si="3"/>
        <v>-98.14</v>
      </c>
      <c r="K19" s="125">
        <f t="shared" si="3"/>
        <v>0</v>
      </c>
      <c r="L19" s="125">
        <f t="shared" si="3"/>
        <v>0</v>
      </c>
      <c r="M19" s="125">
        <f t="shared" si="3"/>
        <v>0</v>
      </c>
      <c r="N19" s="125">
        <f t="shared" si="1"/>
        <v>4852.3999999999996</v>
      </c>
      <c r="O19" s="4"/>
    </row>
    <row r="20" spans="1:26" ht="15" customHeight="1">
      <c r="B20" s="126" t="s">
        <v>34</v>
      </c>
      <c r="C20" s="127" t="s">
        <v>24</v>
      </c>
      <c r="D20" s="128">
        <v>4950.54</v>
      </c>
      <c r="E20" s="128" t="s">
        <v>25</v>
      </c>
      <c r="F20" s="128" t="s">
        <v>25</v>
      </c>
      <c r="G20" s="128" t="s">
        <v>25</v>
      </c>
      <c r="H20" s="128" t="s">
        <v>25</v>
      </c>
      <c r="I20" s="128" t="s">
        <v>25</v>
      </c>
      <c r="J20" s="128">
        <v>-98.14</v>
      </c>
      <c r="K20" s="128" t="s">
        <v>25</v>
      </c>
      <c r="L20" s="128" t="s">
        <v>25</v>
      </c>
      <c r="M20" s="128" t="s">
        <v>25</v>
      </c>
      <c r="N20" s="128">
        <f t="shared" si="1"/>
        <v>4852.3999999999996</v>
      </c>
      <c r="O20" s="4"/>
    </row>
    <row r="21" spans="1:26" ht="15" customHeight="1">
      <c r="B21" s="126" t="s">
        <v>35</v>
      </c>
      <c r="C21" s="127" t="s">
        <v>27</v>
      </c>
      <c r="D21" s="128" t="s">
        <v>25</v>
      </c>
      <c r="E21" s="128" t="s">
        <v>25</v>
      </c>
      <c r="F21" s="128" t="s">
        <v>25</v>
      </c>
      <c r="G21" s="128" t="s">
        <v>25</v>
      </c>
      <c r="H21" s="128" t="s">
        <v>25</v>
      </c>
      <c r="I21" s="128" t="s">
        <v>25</v>
      </c>
      <c r="J21" s="128" t="s">
        <v>25</v>
      </c>
      <c r="K21" s="128" t="s">
        <v>25</v>
      </c>
      <c r="L21" s="128" t="s">
        <v>25</v>
      </c>
      <c r="M21" s="128" t="s">
        <v>25</v>
      </c>
      <c r="N21" s="128">
        <f t="shared" si="1"/>
        <v>0</v>
      </c>
      <c r="O21" s="4"/>
    </row>
    <row r="22" spans="1:26" ht="27.75" customHeight="1">
      <c r="B22" s="123" t="s">
        <v>36</v>
      </c>
      <c r="C22" s="124" t="s">
        <v>37</v>
      </c>
      <c r="D22" s="125">
        <f t="shared" ref="D22:M22" si="4">SUM(D23:D24)</f>
        <v>254.58</v>
      </c>
      <c r="E22" s="125">
        <f t="shared" si="4"/>
        <v>0</v>
      </c>
      <c r="F22" s="125">
        <f t="shared" si="4"/>
        <v>0</v>
      </c>
      <c r="G22" s="125">
        <f t="shared" si="4"/>
        <v>0</v>
      </c>
      <c r="H22" s="125">
        <f t="shared" si="4"/>
        <v>0</v>
      </c>
      <c r="I22" s="125">
        <f t="shared" si="4"/>
        <v>0</v>
      </c>
      <c r="J22" s="125">
        <f t="shared" si="4"/>
        <v>-127.29</v>
      </c>
      <c r="K22" s="125">
        <f t="shared" si="4"/>
        <v>0</v>
      </c>
      <c r="L22" s="125">
        <f t="shared" si="4"/>
        <v>0</v>
      </c>
      <c r="M22" s="125">
        <f t="shared" si="4"/>
        <v>0</v>
      </c>
      <c r="N22" s="125">
        <f t="shared" si="1"/>
        <v>127.29</v>
      </c>
      <c r="O22" s="4"/>
    </row>
    <row r="23" spans="1:26" ht="15" customHeight="1">
      <c r="B23" s="126" t="s">
        <v>38</v>
      </c>
      <c r="C23" s="127" t="s">
        <v>24</v>
      </c>
      <c r="D23" s="128">
        <v>254.58</v>
      </c>
      <c r="E23" s="128" t="s">
        <v>25</v>
      </c>
      <c r="F23" s="128" t="s">
        <v>25</v>
      </c>
      <c r="G23" s="128" t="s">
        <v>25</v>
      </c>
      <c r="H23" s="128" t="s">
        <v>25</v>
      </c>
      <c r="I23" s="128" t="s">
        <v>25</v>
      </c>
      <c r="J23" s="128">
        <v>-127.29</v>
      </c>
      <c r="K23" s="128" t="s">
        <v>25</v>
      </c>
      <c r="L23" s="128" t="s">
        <v>25</v>
      </c>
      <c r="M23" s="128" t="s">
        <v>25</v>
      </c>
      <c r="N23" s="128">
        <f t="shared" si="1"/>
        <v>127.29</v>
      </c>
      <c r="O23" s="4"/>
    </row>
    <row r="24" spans="1:26" ht="15" customHeight="1">
      <c r="B24" s="126" t="s">
        <v>39</v>
      </c>
      <c r="C24" s="127" t="s">
        <v>27</v>
      </c>
      <c r="D24" s="128">
        <v>0</v>
      </c>
      <c r="E24" s="128" t="s">
        <v>25</v>
      </c>
      <c r="F24" s="128" t="s">
        <v>25</v>
      </c>
      <c r="G24" s="128" t="s">
        <v>25</v>
      </c>
      <c r="H24" s="128" t="s">
        <v>25</v>
      </c>
      <c r="I24" s="128" t="s">
        <v>25</v>
      </c>
      <c r="J24" s="128" t="s">
        <v>25</v>
      </c>
      <c r="K24" s="128" t="s">
        <v>25</v>
      </c>
      <c r="L24" s="128" t="s">
        <v>25</v>
      </c>
      <c r="M24" s="128" t="s">
        <v>25</v>
      </c>
      <c r="N24" s="128">
        <f t="shared" si="1"/>
        <v>0</v>
      </c>
      <c r="O24" s="4"/>
    </row>
    <row r="25" spans="1:26" ht="28.5" customHeight="1">
      <c r="B25" s="123" t="s">
        <v>40</v>
      </c>
      <c r="C25" s="124" t="s">
        <v>41</v>
      </c>
      <c r="D25" s="125">
        <f t="shared" ref="D25:M25" si="5">SUM(D13,D16,D19,D22)</f>
        <v>119000.91999999998</v>
      </c>
      <c r="E25" s="125">
        <f t="shared" si="5"/>
        <v>350917.8</v>
      </c>
      <c r="F25" s="125">
        <f t="shared" si="5"/>
        <v>0</v>
      </c>
      <c r="G25" s="125">
        <f t="shared" si="5"/>
        <v>0</v>
      </c>
      <c r="H25" s="125">
        <f t="shared" si="5"/>
        <v>0</v>
      </c>
      <c r="I25" s="125">
        <f t="shared" si="5"/>
        <v>0</v>
      </c>
      <c r="J25" s="125">
        <f t="shared" si="5"/>
        <v>-351001.00999999995</v>
      </c>
      <c r="K25" s="125">
        <f t="shared" si="5"/>
        <v>0</v>
      </c>
      <c r="L25" s="125">
        <f t="shared" si="5"/>
        <v>0</v>
      </c>
      <c r="M25" s="125">
        <f t="shared" si="5"/>
        <v>0</v>
      </c>
      <c r="N25" s="125">
        <f t="shared" si="1"/>
        <v>118917.71000000002</v>
      </c>
      <c r="O25" s="4"/>
    </row>
    <row r="26" spans="1:26" ht="15" customHeight="1">
      <c r="B26" s="210" t="s">
        <v>42</v>
      </c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</row>
    <row r="27" spans="1:26" s="7" customFormat="1" ht="15" customHeight="1">
      <c r="A27" s="8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</row>
    <row r="28" spans="1:26" s="7" customFormat="1" ht="15" customHeight="1">
      <c r="A28" s="8"/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Z28" s="8"/>
    </row>
    <row r="29" spans="1:26" s="9" customFormat="1" ht="12.75" customHeight="1">
      <c r="A29" s="8"/>
      <c r="F29" s="10"/>
    </row>
  </sheetData>
  <mergeCells count="10">
    <mergeCell ref="B26:N28"/>
    <mergeCell ref="B1:N1"/>
    <mergeCell ref="B5:N5"/>
    <mergeCell ref="B6:N6"/>
    <mergeCell ref="B8:N8"/>
    <mergeCell ref="B10:B11"/>
    <mergeCell ref="C10:C11"/>
    <mergeCell ref="D10:D11"/>
    <mergeCell ref="E10:M10"/>
    <mergeCell ref="N10:N11"/>
  </mergeCells>
  <printOptions horizontalCentered="1"/>
  <pageMargins left="0.35433070866141736" right="0.35433070866141736" top="0.51181102362204722" bottom="0.43307086614173229" header="0.51181102362204722" footer="0.51181102362204722"/>
  <pageSetup paperSize="9" scale="6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4</vt:i4>
      </vt:variant>
    </vt:vector>
  </HeadingPairs>
  <TitlesOfParts>
    <vt:vector size="7" baseType="lpstr">
      <vt:lpstr>FBA</vt:lpstr>
      <vt:lpstr>VRA</vt:lpstr>
      <vt:lpstr>Finansavimo sumos</vt:lpstr>
      <vt:lpstr>FBA!Print_Area</vt:lpstr>
      <vt:lpstr>'Finansavimo sumos'!Print_Area</vt:lpstr>
      <vt:lpstr>FBA!Print_Titles</vt:lpstr>
      <vt:lpstr>'Finansavimo sumos'!Print_Titles</vt:lpstr>
    </vt:vector>
  </TitlesOfParts>
  <Company>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 VSAFAS 3-5 priedai</dc:title>
  <dc:creator>Anna Belych</dc:creator>
  <cp:lastModifiedBy>Ilona Petkuvienė</cp:lastModifiedBy>
  <cp:lastPrinted>2025-08-05T07:56:12Z</cp:lastPrinted>
  <dcterms:created xsi:type="dcterms:W3CDTF">1996-10-14T23:33:28Z</dcterms:created>
  <dcterms:modified xsi:type="dcterms:W3CDTF">2025-08-05T07:57:43Z</dcterms:modified>
</cp:coreProperties>
</file>