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lopet\Desktop\PPT balansas 2026.03.31\"/>
    </mc:Choice>
  </mc:AlternateContent>
  <xr:revisionPtr revIDLastSave="0" documentId="13_ncr:1_{BC92B731-121B-4753-BFB9-A3BC09CD8013}" xr6:coauthVersionLast="47" xr6:coauthVersionMax="47" xr10:uidLastSave="{00000000-0000-0000-0000-000000000000}"/>
  <bookViews>
    <workbookView xWindow="3555" yWindow="1155" windowWidth="21600" windowHeight="11385" activeTab="2" xr2:uid="{00000000-000D-0000-FFFF-FFFF00000000}"/>
  </bookViews>
  <sheets>
    <sheet name="FBA" sheetId="1" r:id="rId1"/>
    <sheet name="VRA" sheetId="2" r:id="rId2"/>
    <sheet name="2 pried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3" l="1"/>
  <c r="M23" i="3"/>
  <c r="L22" i="3"/>
  <c r="K22" i="3"/>
  <c r="J22" i="3"/>
  <c r="I22" i="3"/>
  <c r="H22" i="3"/>
  <c r="G22" i="3"/>
  <c r="F22" i="3"/>
  <c r="E22" i="3"/>
  <c r="D22" i="3"/>
  <c r="C22" i="3"/>
  <c r="M21" i="3"/>
  <c r="M20" i="3"/>
  <c r="L19" i="3"/>
  <c r="K19" i="3"/>
  <c r="J19" i="3"/>
  <c r="I19" i="3"/>
  <c r="H19" i="3"/>
  <c r="G19" i="3"/>
  <c r="F19" i="3"/>
  <c r="E19" i="3"/>
  <c r="D19" i="3"/>
  <c r="C19" i="3"/>
  <c r="M18" i="3"/>
  <c r="M17" i="3"/>
  <c r="L16" i="3"/>
  <c r="K16" i="3"/>
  <c r="J16" i="3"/>
  <c r="I16" i="3"/>
  <c r="H16" i="3"/>
  <c r="G16" i="3"/>
  <c r="F16" i="3"/>
  <c r="E16" i="3"/>
  <c r="D16" i="3"/>
  <c r="C16" i="3"/>
  <c r="M15" i="3"/>
  <c r="M14" i="3"/>
  <c r="L13" i="3"/>
  <c r="K13" i="3"/>
  <c r="J13" i="3"/>
  <c r="I13" i="3"/>
  <c r="H13" i="3"/>
  <c r="G13" i="3"/>
  <c r="F13" i="3"/>
  <c r="E13" i="3"/>
  <c r="D13" i="3"/>
  <c r="C13" i="3"/>
  <c r="M12" i="3"/>
  <c r="M11" i="3"/>
  <c r="L10" i="3"/>
  <c r="L25" i="3" s="1"/>
  <c r="K10" i="3"/>
  <c r="K25" i="3" s="1"/>
  <c r="J10" i="3"/>
  <c r="J25" i="3" s="1"/>
  <c r="I10" i="3"/>
  <c r="I25" i="3" s="1"/>
  <c r="H10" i="3"/>
  <c r="H25" i="3" s="1"/>
  <c r="G10" i="3"/>
  <c r="G25" i="3" s="1"/>
  <c r="F10" i="3"/>
  <c r="E10" i="3"/>
  <c r="D10" i="3"/>
  <c r="C10" i="3"/>
  <c r="I44" i="2"/>
  <c r="H44" i="2"/>
  <c r="H40" i="2" s="1"/>
  <c r="I41" i="2"/>
  <c r="H41" i="2"/>
  <c r="I40" i="2"/>
  <c r="I33" i="2"/>
  <c r="H33" i="2"/>
  <c r="I29" i="2"/>
  <c r="I28" i="2" s="1"/>
  <c r="H29" i="2"/>
  <c r="H28" i="2" s="1"/>
  <c r="I22" i="2"/>
  <c r="H22" i="2"/>
  <c r="G78" i="1"/>
  <c r="F78" i="1"/>
  <c r="G73" i="1"/>
  <c r="F73" i="1"/>
  <c r="F71" i="1" s="1"/>
  <c r="G68" i="1"/>
  <c r="F68" i="1"/>
  <c r="G63" i="1"/>
  <c r="F63" i="1"/>
  <c r="G60" i="1"/>
  <c r="G58" i="1" s="1"/>
  <c r="F60" i="1"/>
  <c r="F58" i="1" s="1"/>
  <c r="G52" i="1"/>
  <c r="F52" i="1"/>
  <c r="G43" i="1"/>
  <c r="G40" i="1" s="1"/>
  <c r="F43" i="1"/>
  <c r="F40" i="1"/>
  <c r="G26" i="1"/>
  <c r="F26" i="1"/>
  <c r="G21" i="1"/>
  <c r="F21" i="1"/>
  <c r="G20" i="1"/>
  <c r="F20" i="1"/>
  <c r="M22" i="3" l="1"/>
  <c r="C25" i="3"/>
  <c r="M13" i="3"/>
  <c r="M10" i="3"/>
  <c r="M16" i="3"/>
  <c r="D25" i="3"/>
  <c r="M19" i="3"/>
  <c r="E25" i="3"/>
  <c r="F25" i="3"/>
  <c r="H21" i="2"/>
  <c r="H56" i="2" s="1"/>
  <c r="H60" i="2" s="1"/>
  <c r="I21" i="2"/>
  <c r="G71" i="1"/>
  <c r="G81" i="1" s="1"/>
  <c r="F51" i="1"/>
  <c r="G51" i="1"/>
  <c r="F81" i="1"/>
  <c r="M2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F36" authorId="0" shapeId="0" xr:uid="{60A06E91-54F2-4FF3-8EFF-FD41D44B1647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6" authorId="0" shapeId="0" xr:uid="{E1337C21-7009-43F5-852B-EFB3628AB294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37" authorId="0" shapeId="0" xr:uid="{0C95E132-439A-47FF-8E17-FA40C56E5207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F62" authorId="0" shapeId="0" xr:uid="{BBB14A36-7A96-40CF-AA0F-84BC0CA23615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F67" authorId="0" shapeId="0" xr:uid="{15718ED4-7BCF-4658-AF19-1345DF13151E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H23" authorId="0" shapeId="0" xr:uid="{34F20705-E12C-4F1B-A3D5-5AAA97F00C6F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H24" authorId="0" shapeId="0" xr:uid="{25BD7699-F608-455C-9C5D-7325F41B6345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H25" authorId="0" shapeId="0" xr:uid="{5364F248-B3D4-4CBB-9A07-C4EEFF42D32A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H26" authorId="0" shapeId="0" xr:uid="{154DCFB9-394B-41ED-A81E-37E39E07EF7F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27" authorId="0" shapeId="0" xr:uid="{D14F1251-1FC1-4BBD-8410-FF59F1816B96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H41" authorId="0" shapeId="0" xr:uid="{69C055FA-A6B1-468C-A66E-76F34658B3C5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H42" authorId="0" shapeId="0" xr:uid="{0BBD9DF1-0585-4003-8ADE-F8D3E48D1542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H43" authorId="0" shapeId="0" xr:uid="{91F7F540-50BB-4486-8D51-BC0E98CDA2EC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H44" authorId="0" shapeId="0" xr:uid="{E7107088-9F51-44DB-8F68-DFB964D12B55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H45" authorId="0" shapeId="0" xr:uid="{0CB5E5CB-3683-4D14-B81D-4C7559E85E3B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H46" authorId="0" shapeId="0" xr:uid="{61FD383C-3C41-4EA3-9E06-A455998C0431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H47" authorId="0" shapeId="0" xr:uid="{B5D7EECA-D162-4CB4-8598-43BBE096DDB8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H48" authorId="0" shapeId="0" xr:uid="{9D728216-DCC3-44B0-B1F8-851D34F18BC6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H49" authorId="0" shapeId="0" xr:uid="{34A865DD-2E24-4805-BEB4-5B48CC00843E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H50" authorId="0" shapeId="0" xr:uid="{D7F5A19A-27E9-4908-AAFB-ADB59603AB03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H51" authorId="0" shapeId="0" xr:uid="{9FAA6962-5887-4C78-BCF6-9CCBAED2B9F1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H52" authorId="0" shapeId="0" xr:uid="{6E07CA37-3E70-4A40-97D4-F1F11724B575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H53" authorId="0" shapeId="0" xr:uid="{198B0B54-EC4B-4F6F-985D-020735B56765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H54" authorId="0" shapeId="0" xr:uid="{5FC7C012-E880-4BB7-B53E-C84AC79F057C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H58" authorId="0" shapeId="0" xr:uid="{E16B09D9-40AA-401C-B8AF-BE3160C50F94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C11" authorId="0" shapeId="0" xr:uid="{E5C2B3B6-6260-420C-BA9F-757E403D6AA6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D11" authorId="0" shapeId="0" xr:uid="{293E7053-E308-4FE8-B239-05EBBDD329B2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E11" authorId="0" shapeId="0" xr:uid="{9F2DCD4E-E675-4A97-9AB8-5DB6CF36E08A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F11" authorId="0" shapeId="0" xr:uid="{6509040F-C695-49A4-A2DF-E77883281AA1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G11" authorId="0" shapeId="0" xr:uid="{33470BFC-EB57-4A9F-84D5-B255299F8188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H11" authorId="0" shapeId="0" xr:uid="{90BCD144-16FB-4A67-BA99-6C945C9588BD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I11" authorId="0" shapeId="0" xr:uid="{ACD1FD12-2D19-47FE-AA84-162A88D52A2D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J11" authorId="0" shapeId="0" xr:uid="{C43CA20A-893D-466C-A8C4-04545CA1E15B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K11" authorId="0" shapeId="0" xr:uid="{DA149BE9-125A-45E7-A4FD-A91332001095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L11" authorId="0" shapeId="0" xr:uid="{6DD8ADB5-D33A-4408-8F60-AA99E4BF34ED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C12" authorId="0" shapeId="0" xr:uid="{6547A917-23EA-4059-914C-E56F5E85F557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D12" authorId="0" shapeId="0" xr:uid="{5A103173-6976-4912-9D97-1C0B367ED890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E12" authorId="0" shapeId="0" xr:uid="{7DFE038F-D73A-4BD7-95EA-885BFCC0F8E6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F12" authorId="0" shapeId="0" xr:uid="{9B7F84F7-E495-4EC9-BDAD-67E06C05832E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G12" authorId="0" shapeId="0" xr:uid="{DDC79D25-B92B-4DE6-8584-17779383F5BE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H12" authorId="0" shapeId="0" xr:uid="{FC5C8F1A-C38F-48EB-8FBE-2D80C6146D2A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I12" authorId="0" shapeId="0" xr:uid="{A2A1B3BD-7848-497F-ADFA-12F4D92CD498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J12" authorId="0" shapeId="0" xr:uid="{0420A8B7-2A72-4AF8-B543-A09CC23B7D50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K12" authorId="0" shapeId="0" xr:uid="{C81222B3-E21D-46C1-8C21-8A841B169301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L12" authorId="0" shapeId="0" xr:uid="{8D844E48-CE81-4BAD-8720-214DE855354D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C14" authorId="0" shapeId="0" xr:uid="{33133B3A-DE85-44FD-9F43-985D5B1A75C1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D14" authorId="0" shapeId="0" xr:uid="{D26AC27A-F38D-41CA-A5C2-4ADEEE150BA9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E14" authorId="0" shapeId="0" xr:uid="{41195CB7-0D30-4D2C-8A49-05EFB23037D6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F14" authorId="0" shapeId="0" xr:uid="{1F4038AC-04F3-4544-855B-AE954D128198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G14" authorId="0" shapeId="0" xr:uid="{0272D428-E566-4A38-BAC6-FF9D85185E83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H14" authorId="0" shapeId="0" xr:uid="{1258C7FD-39C0-4FE3-A194-E32AEBC31F82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I14" authorId="0" shapeId="0" xr:uid="{F0E75895-A820-4B50-9454-C8204E4B9C76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J14" authorId="0" shapeId="0" xr:uid="{E0DA605B-357F-4609-B8E3-B54E72879312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K14" authorId="0" shapeId="0" xr:uid="{1FD38FC6-C20C-49F5-8C04-BCCC3A6658AC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L14" authorId="0" shapeId="0" xr:uid="{57EB31C8-4240-4A12-AD32-56903B3A1C8B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C15" authorId="0" shapeId="0" xr:uid="{04A4E92B-68C2-45D5-8083-78EA3877ACF7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D15" authorId="0" shapeId="0" xr:uid="{0D7283DD-2413-41BE-9014-5ADB44AD963A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E15" authorId="0" shapeId="0" xr:uid="{89F62B0B-60DD-4D52-ABF6-0F80D5A51175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F15" authorId="0" shapeId="0" xr:uid="{A0526F17-E6A8-49B2-B951-A8B1442D0A52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G15" authorId="0" shapeId="0" xr:uid="{887F9D92-FEB7-403B-BCA0-BAE972DA6B18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H15" authorId="0" shapeId="0" xr:uid="{A1648BFE-4586-4CD7-BB04-9715553B5209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I15" authorId="0" shapeId="0" xr:uid="{333FFBD1-1411-4852-84E5-EF70F6712311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J15" authorId="0" shapeId="0" xr:uid="{297597BF-68B1-498C-8407-F08B1D1005D4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K15" authorId="0" shapeId="0" xr:uid="{AF22A662-22EE-419D-9DA3-C39F93DE88F5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L15" authorId="0" shapeId="0" xr:uid="{9FFADADF-AD8B-40DE-B81B-82B6D35CF4E8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C17" authorId="0" shapeId="0" xr:uid="{6FA9EF21-72BE-4769-B46B-C78647C907C2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D17" authorId="0" shapeId="0" xr:uid="{EA1ED375-0E0C-4928-91D3-D47BC4D14F04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E17" authorId="0" shapeId="0" xr:uid="{2115DBBB-D1F5-4A7A-ACD4-29D9676922EC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F17" authorId="0" shapeId="0" xr:uid="{F07270F9-0709-45D9-82F3-FD643B1F5405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G17" authorId="0" shapeId="0" xr:uid="{BAB058E2-0E82-4566-BF9F-C436BE845E85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H17" authorId="0" shapeId="0" xr:uid="{400E91B8-F144-4B42-AAE0-8B24B03068C1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I17" authorId="0" shapeId="0" xr:uid="{37E6360E-05C9-4185-B39B-3752F9F37FF4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J17" authorId="0" shapeId="0" xr:uid="{ABCA417D-E52B-46C3-8337-B0C44498B895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K17" authorId="0" shapeId="0" xr:uid="{E05E6F52-9C12-47CD-B34F-C9FE4BCEB41B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L17" authorId="0" shapeId="0" xr:uid="{D799C107-0D8E-490C-A140-B00E6F950C1F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C18" authorId="0" shapeId="0" xr:uid="{ABC511DA-A326-44BB-8245-D3B078D3DD2F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D18" authorId="0" shapeId="0" xr:uid="{CAE2AA96-AA18-4081-9F18-DAC1E7A430A1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E18" authorId="0" shapeId="0" xr:uid="{F3411C43-F420-483C-B0AC-D6A5B4D38F51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F18" authorId="0" shapeId="0" xr:uid="{690369A1-79FD-444F-B376-176E26E5A21D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G18" authorId="0" shapeId="0" xr:uid="{CF7E8AF3-1FA8-4356-BFD0-F929ACE0CCDE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H18" authorId="0" shapeId="0" xr:uid="{8F7A4CCD-0F17-4A5F-B6D0-80B91876444D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I18" authorId="0" shapeId="0" xr:uid="{42E422CF-40AF-47B2-960D-A5AF5F36CEEE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J18" authorId="0" shapeId="0" xr:uid="{4B0480BB-1722-4A03-89F8-8324AB6DF06E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K18" authorId="0" shapeId="0" xr:uid="{8DAB4F75-8037-47E3-9F7B-4EB9301C14B9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L18" authorId="0" shapeId="0" xr:uid="{58D65208-59DC-4DD0-9AD0-25206A890134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C20" authorId="0" shapeId="0" xr:uid="{97E2D608-6086-4FDC-808E-23ABCD4A7C7B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D20" authorId="0" shapeId="0" xr:uid="{0EA4797B-D579-48F0-8488-801AA43357D7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E20" authorId="0" shapeId="0" xr:uid="{40F88FFF-538F-44AC-ADF9-D66D3A63C5E5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F20" authorId="0" shapeId="0" xr:uid="{A1F27D80-CEB8-4A49-88D7-D52C0E138F72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G20" authorId="0" shapeId="0" xr:uid="{20AD4D2E-F182-4ADF-ABAE-2F271ACBE44F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H20" authorId="0" shapeId="0" xr:uid="{824CD6CA-5139-48BC-8561-420922758777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I20" authorId="0" shapeId="0" xr:uid="{98A0BF95-5043-423C-B4E3-9518D5D5CEB8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J20" authorId="0" shapeId="0" xr:uid="{13603FBE-FAB6-4913-96E5-CC6FBAD6372B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K20" authorId="0" shapeId="0" xr:uid="{83557837-29C5-433E-9336-7F3F07F2BB06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L20" authorId="0" shapeId="0" xr:uid="{FF52EA61-BE6F-4307-9C42-31BB4D73A624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C21" authorId="0" shapeId="0" xr:uid="{C2536203-2668-4FA4-B522-35578BE5FE11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D21" authorId="0" shapeId="0" xr:uid="{D350A27C-8993-43D0-A90A-6E8E951334C8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E21" authorId="0" shapeId="0" xr:uid="{E9F3EBE7-2264-4287-BB2A-89587927B496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F21" authorId="0" shapeId="0" xr:uid="{D0546BC3-696F-4F53-8718-447ABB98FE89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G21" authorId="0" shapeId="0" xr:uid="{0DF1E74B-06EE-41F4-924F-C1AC19FA4EBC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H21" authorId="0" shapeId="0" xr:uid="{1BA465D1-3401-4D88-9408-5B7F14D4E7C1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I21" authorId="0" shapeId="0" xr:uid="{F090E6D7-1291-4D1F-83A2-8A567B289CD6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J21" authorId="0" shapeId="0" xr:uid="{4DB183FC-4B28-430F-8E22-3D8AE9011F55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K21" authorId="0" shapeId="0" xr:uid="{71B6D3D6-0D87-4460-BA67-16227B729EB5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L21" authorId="0" shapeId="0" xr:uid="{94B66C75-504B-4896-9CEB-DD619489C054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C23" authorId="0" shapeId="0" xr:uid="{D84F03F6-B31F-45B0-A634-FE2C19D2DE1C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D23" authorId="0" shapeId="0" xr:uid="{9D0746AC-50D7-4467-A4B7-D164F4587F7E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E23" authorId="0" shapeId="0" xr:uid="{7313DD69-8CC9-420E-AAC1-4BCDDBDF5DA9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F23" authorId="0" shapeId="0" xr:uid="{A41DAE6B-F130-40DC-A8AE-F5CF88EC1BDA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G23" authorId="0" shapeId="0" xr:uid="{A94B83D5-4583-4C58-A0B0-C2777452FB19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H23" authorId="0" shapeId="0" xr:uid="{8EAADEBD-32C1-48DD-8BDD-22F90727B165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I23" authorId="0" shapeId="0" xr:uid="{CDFF0ADE-2E69-401D-BFB9-D9EE5FA70B71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J23" authorId="0" shapeId="0" xr:uid="{D93750D9-C7D5-495A-A411-C448BC9A21B1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K23" authorId="0" shapeId="0" xr:uid="{370B56AE-8A83-423D-A1A5-BEA0F94C78A8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L23" authorId="0" shapeId="0" xr:uid="{55FF9C2F-F486-4B05-A372-66B78C8145DA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C24" authorId="0" shapeId="0" xr:uid="{3DD04040-F69A-4301-A5FC-B6B1AA53BDA4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D24" authorId="0" shapeId="0" xr:uid="{B4AEDBBE-909E-4483-888B-C691B3F451C1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E24" authorId="0" shapeId="0" xr:uid="{A679EF8B-55AB-452B-855D-1155EFC8D6E0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F24" authorId="0" shapeId="0" xr:uid="{086F1A64-D747-42B5-8330-CB911D5C8394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G24" authorId="0" shapeId="0" xr:uid="{CBCE041B-9A12-42E0-B564-3F7FBA8C8390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H24" authorId="0" shapeId="0" xr:uid="{B5166DC1-2A4F-4060-9D78-EDF432D8D13B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I24" authorId="0" shapeId="0" xr:uid="{C8B8D8E7-9E3E-4AC8-8B74-BE772D86D6EA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J24" authorId="0" shapeId="0" xr:uid="{55185EBA-72D0-4A65-B100-246647E963DA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K24" authorId="0" shapeId="0" xr:uid="{10182C1E-8A6D-468B-9332-82AB5C335AD1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L24" authorId="0" shapeId="0" xr:uid="{1B23912C-92F5-401D-90F0-BC77D9EAF289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<sst xmlns="http://schemas.openxmlformats.org/spreadsheetml/2006/main" count="519" uniqueCount="293">
  <si>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</si>
  <si>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</si>
  <si>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</si>
  <si>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</si>
  <si>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r.pedagoginė psichologinė tarnyba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</si>
  <si>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</si>
  <si>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Įm.k.300016203 Kvietinių 30, Gargždai</t>
  </si>
  <si>
    <t>(viešojo sektoriaus subjekto, parengusio finansinės būklės ataskaitą, juridinio asmens kodas, adresas)</t>
  </si>
  <si>
    <t>FINANSINĖS BŪKLĖS ATASKAITA</t>
  </si>
  <si>
    <t>PAGAL  2026-03-31 D. DUOMENIS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</si>
  <si>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</si>
  <si>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</si>
  <si>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</si>
  <si>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</si>
  <si>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</si>
  <si>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</si>
  <si>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</si>
  <si>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</si>
  <si>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</si>
  <si>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</si>
  <si>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</si>
  <si>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</si>
  <si>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</si>
  <si>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</si>
  <si>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</si>
  <si>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</si>
  <si>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</si>
  <si>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</si>
  <si>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</si>
  <si>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</si>
  <si>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</si>
  <si>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</si>
  <si>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</si>
  <si>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</si>
  <si>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</si>
  <si>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</si>
  <si>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</si>
  <si>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</si>
  <si>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</si>
  <si>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</si>
  <si>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</si>
  <si>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</si>
  <si>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</si>
  <si>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</si>
  <si>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</si>
  <si>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</si>
  <si>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</si>
  <si>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</si>
  <si>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</si>
  <si>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</si>
  <si>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</si>
  <si>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</si>
  <si>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</si>
  <si>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</si>
  <si>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</si>
  <si>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</si>
  <si>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</si>
  <si>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</si>
  <si>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</si>
  <si>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</si>
  <si>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</si>
  <si>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</si>
  <si>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</si>
  <si>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</si>
  <si>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</si>
  <si>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</si>
  <si>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</si>
  <si>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</si>
  <si>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</si>
  <si>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</si>
  <si>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</si>
  <si>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</si>
  <si>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</si>
  <si>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</si>
  <si>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</si>
  <si>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</si>
  <si>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</si>
  <si>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</si>
  <si>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</si>
  <si>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</si>
  <si>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</si>
  <si>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</si>
  <si>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</si>
  <si>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</si>
  <si>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</si>
  <si>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</si>
  <si>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</si>
  <si>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</si>
  <si>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</si>
  <si>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</si>
  <si>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</si>
  <si>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</si>
  <si>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</si>
  <si>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</si>
  <si>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</si>
  <si>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</si>
  <si>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</si>
  <si>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</si>
  <si>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</si>
  <si>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</si>
  <si>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</si>
  <si>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</si>
  <si>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</si>
  <si>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</si>
  <si>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</si>
  <si>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</si>
  <si>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</si>
  <si>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</si>
  <si>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</si>
  <si>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</si>
  <si>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</si>
  <si>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</si>
  <si>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</si>
  <si>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</si>
  <si>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</si>
  <si>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</si>
  <si>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</si>
  <si>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</si>
  <si>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</si>
  <si>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</si>
  <si>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</si>
  <si>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</si>
  <si>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</si>
  <si>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</si>
  <si>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</si>
  <si>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</si>
  <si>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</si>
  <si>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</si>
  <si>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</si>
  <si>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</si>
  <si>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</si>
  <si>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</si>
  <si>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</si>
  <si>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</si>
  <si>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</si>
  <si>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</si>
  <si>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</si>
  <si>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</si>
  <si>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</si>
  <si>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</si>
  <si>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</si>
  <si>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</si>
  <si>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</si>
  <si>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(pareigų pavadinimas)</t>
  </si>
  <si>
    <t>(parašas)</t>
  </si>
  <si>
    <t>(vardas ir pavardė)</t>
  </si>
  <si>
    <t xml:space="preserve">(pareigų pavadinimas)                   </t>
  </si>
  <si>
    <t>Viktorija Kaprizkina</t>
  </si>
  <si>
    <t xml:space="preserve">3-iojo viešojo sektoriaus apskaitos ir finansinės atskaitomybės standarto „Veiklos rezultatų ataskaita“ 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</si>
  <si>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</si>
  <si>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</si>
  <si>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</si>
  <si>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</si>
  <si>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</si>
  <si>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</si>
  <si>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</si>
  <si>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</si>
  <si>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</si>
  <si>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</si>
  <si>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</si>
  <si>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</si>
  <si>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</si>
  <si>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</si>
  <si>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</si>
  <si>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</si>
  <si>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</si>
  <si>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</si>
  <si>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</si>
  <si>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</si>
  <si>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</si>
  <si>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</si>
  <si>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</si>
  <si>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</si>
  <si>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</si>
  <si>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</si>
  <si>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</si>
  <si>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</si>
  <si>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</si>
  <si>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</si>
  <si>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</si>
  <si>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</si>
  <si>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</si>
  <si>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</si>
  <si>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</si>
  <si>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</si>
  <si>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</si>
  <si>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</si>
  <si>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</si>
  <si>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</si>
  <si>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</si>
  <si>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</si>
  <si>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</si>
  <si>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</si>
  <si>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</si>
  <si>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</si>
  <si>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</si>
  <si>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</si>
  <si>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</si>
  <si>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</si>
  <si>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</si>
  <si>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</si>
  <si>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</si>
  <si>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</si>
  <si>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</si>
  <si>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</si>
  <si>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</si>
  <si>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</si>
  <si>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</si>
  <si>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</si>
  <si>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</si>
  <si>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</si>
  <si>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</si>
  <si>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</si>
  <si>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</si>
  <si>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</si>
  <si>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</si>
  <si>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</si>
  <si>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</si>
  <si>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</si>
  <si>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</si>
  <si>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</si>
  <si>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</si>
  <si>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</si>
  <si>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</si>
  <si>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</si>
  <si>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</si>
  <si>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</si>
  <si>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</si>
  <si>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</si>
  <si>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</si>
  <si>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</si>
  <si>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</si>
  <si>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</si>
  <si>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</si>
  <si>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</si>
  <si>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</si>
  <si>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</si>
  <si>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</si>
  <si>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</si>
  <si>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</si>
  <si>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</si>
  <si>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</si>
  <si>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</si>
  <si>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</si>
  <si>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</si>
  <si>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</si>
  <si>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</si>
  <si>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</si>
  <si>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</si>
  <si>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</si>
  <si>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</si>
  <si>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</si>
  <si>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</si>
  <si>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</si>
  <si>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</si>
  <si>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</si>
  <si>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</si>
  <si>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</si>
  <si>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</si>
  <si>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</si>
  <si>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</si>
  <si>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</si>
  <si>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</si>
  <si>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</si>
  <si>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</si>
  <si>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</si>
  <si>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</si>
  <si>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</si>
  <si>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</si>
  <si>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</si>
  <si>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</si>
  <si>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</si>
  <si>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</si>
  <si>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</si>
  <si>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Klaipėdos r. pedagoginė psichologinė tarnyba</t>
  </si>
  <si>
    <t>2026.03.31</t>
  </si>
  <si>
    <t>Biudžetinių įstaigų centralizuotos apskaitos skyriaus vedėja</t>
  </si>
  <si>
    <t xml:space="preserve">Biudžetinių įstaigų centralizuotos apskaitos skyriaus vedėja                                    </t>
  </si>
  <si>
    <t xml:space="preserve"> 1 priedas</t>
  </si>
  <si>
    <t>P03</t>
  </si>
  <si>
    <t>P04</t>
  </si>
  <si>
    <t>P08</t>
  </si>
  <si>
    <t>P09</t>
  </si>
  <si>
    <t>P10</t>
  </si>
  <si>
    <t>P11</t>
  </si>
  <si>
    <t>P12</t>
  </si>
  <si>
    <t>P17</t>
  </si>
  <si>
    <t>P18</t>
  </si>
  <si>
    <t>P22</t>
  </si>
  <si>
    <t>Psichologė, pavaduojanti direktorių</t>
  </si>
  <si>
    <t>Rimantė Ignatjevienė</t>
  </si>
  <si>
    <t>2026-05-20 Nr.____</t>
  </si>
  <si>
    <t>2026-05-20  Nr.____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</si>
</sst>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16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6" fontId="1" fillId="2" borderId="3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" fontId="1" fillId="0" borderId="3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2" fontId="6" fillId="4" borderId="7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" fontId="1" fillId="2" borderId="4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13" xfId="0" applyNumberFormat="1" applyFont="1" applyFill="1" applyBorder="1" applyAlignment="1">
      <alignment horizontal="right" vertical="center"/>
    </xf>
    <xf numFmtId="0" fontId="1" fillId="0" borderId="6" xfId="0" applyFont="1" applyBorder="1"/>
    <xf numFmtId="16" fontId="1" fillId="2" borderId="6" xfId="0" applyNumberFormat="1" applyFont="1" applyFill="1" applyBorder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 wrapText="1"/>
    </xf>
    <xf numFmtId="16" fontId="1" fillId="3" borderId="7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2" fontId="6" fillId="4" borderId="3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1" fillId="0" borderId="3" xfId="0" applyFont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left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2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26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topLeftCell="A70" zoomScaleNormal="100" workbookViewId="0">
      <selection activeCell="F84" sqref="F84:G84"/>
    </sheetView>
  </sheetViews>
  <sheetFormatPr defaultColWidth="9.7109375" defaultRowHeight="12.75"/>
  <cols>
    <col min="1" max="1" width="10.5703125" style="1" customWidth="1"/>
    <col min="2" max="2" width="3.140625" style="2" customWidth="1"/>
    <col min="3" max="3" width="2.7109375" style="2" customWidth="1"/>
    <col min="4" max="4" width="59" style="2" customWidth="1"/>
    <col min="5" max="5" width="7.7109375" style="2" customWidth="1"/>
    <col min="6" max="7" width="12.85546875" style="1" customWidth="1"/>
    <col min="8" max="8" width="9.42578125" style="1" customWidth="1"/>
    <col min="9" max="16384" width="9.7109375" style="1"/>
  </cols>
  <sheetData>
    <row r="1" spans="1:8" ht="39.75" customHeight="1">
      <c r="A1" s="145" t="s">
        <v>0</v>
      </c>
      <c r="B1" s="145"/>
      <c r="C1" s="145"/>
      <c r="D1" s="145"/>
      <c r="E1" s="152" t="s">
        <v>1</v>
      </c>
      <c r="F1" s="152"/>
      <c r="G1" s="152"/>
      <c r="H1" s="152"/>
    </row>
    <row r="2" spans="1:8" ht="12.75" customHeight="1">
      <c r="D2" s="146"/>
      <c r="E2" s="146"/>
      <c r="F2" s="146"/>
      <c r="G2" s="153" t="s">
        <v>278</v>
      </c>
      <c r="H2" s="153"/>
    </row>
    <row r="3" spans="1:8" ht="13.35" customHeight="1">
      <c r="D3" s="148"/>
      <c r="E3" s="148"/>
      <c r="F3" s="148"/>
      <c r="G3" s="148"/>
    </row>
    <row r="4" spans="1:8" ht="13.35" customHeight="1">
      <c r="A4" s="149" t="s">
        <v>3</v>
      </c>
      <c r="B4" s="149"/>
      <c r="C4" s="149"/>
      <c r="D4" s="149"/>
      <c r="E4" s="149"/>
      <c r="F4" s="149"/>
      <c r="G4" s="149"/>
    </row>
    <row r="5" spans="1:8" ht="25.5" customHeight="1">
      <c r="A5" s="149"/>
      <c r="B5" s="149"/>
      <c r="C5" s="149"/>
      <c r="D5" s="149"/>
      <c r="E5" s="149"/>
      <c r="F5" s="149"/>
      <c r="G5" s="149"/>
    </row>
    <row r="6" spans="1:8" ht="15.6" customHeight="1">
      <c r="A6" s="150" t="s">
        <v>4</v>
      </c>
      <c r="B6" s="150"/>
      <c r="C6" s="150"/>
      <c r="D6" s="150"/>
      <c r="E6" s="150"/>
      <c r="F6" s="150"/>
      <c r="G6" s="150"/>
    </row>
    <row r="7" spans="1:8" ht="13.35" customHeight="1">
      <c r="A7" s="151" t="s">
        <v>5</v>
      </c>
      <c r="B7" s="151"/>
      <c r="C7" s="151"/>
      <c r="D7" s="151"/>
      <c r="E7" s="151"/>
      <c r="F7" s="151"/>
      <c r="G7" s="151"/>
    </row>
    <row r="8" spans="1:8" ht="18.75" customHeight="1">
      <c r="A8" s="150" t="s">
        <v>6</v>
      </c>
      <c r="B8" s="150"/>
      <c r="C8" s="150"/>
      <c r="D8" s="150"/>
      <c r="E8" s="150"/>
      <c r="F8" s="150"/>
      <c r="G8" s="150"/>
    </row>
    <row r="9" spans="1:8" ht="13.35" customHeight="1">
      <c r="A9" s="157" t="s">
        <v>7</v>
      </c>
      <c r="B9" s="157"/>
      <c r="C9" s="157"/>
      <c r="D9" s="157"/>
      <c r="E9" s="157"/>
      <c r="F9" s="157"/>
      <c r="G9" s="157"/>
    </row>
    <row r="10" spans="1:8" ht="13.35" customHeight="1">
      <c r="A10" s="3"/>
      <c r="B10" s="3"/>
      <c r="C10" s="3"/>
      <c r="D10" s="3"/>
      <c r="E10" s="3"/>
      <c r="F10" s="3"/>
      <c r="G10" s="3"/>
    </row>
    <row r="11" spans="1:8" ht="13.35" customHeight="1">
      <c r="A11" s="158"/>
      <c r="B11" s="158"/>
      <c r="C11" s="158"/>
      <c r="D11" s="158"/>
      <c r="E11" s="158"/>
    </row>
    <row r="12" spans="1:8" ht="13.35" customHeight="1">
      <c r="A12" s="159" t="s">
        <v>8</v>
      </c>
      <c r="B12" s="159"/>
      <c r="C12" s="159"/>
      <c r="D12" s="159"/>
      <c r="E12" s="159"/>
      <c r="F12" s="159"/>
      <c r="G12" s="159"/>
    </row>
    <row r="13" spans="1:8" ht="13.35" customHeight="1">
      <c r="A13" s="159" t="s">
        <v>9</v>
      </c>
      <c r="B13" s="159"/>
      <c r="C13" s="159"/>
      <c r="D13" s="159"/>
      <c r="E13" s="159"/>
      <c r="F13" s="159"/>
      <c r="G13" s="159"/>
    </row>
    <row r="14" spans="1:8" ht="13.35" customHeight="1">
      <c r="A14" s="4"/>
      <c r="B14" s="5"/>
      <c r="C14" s="5"/>
      <c r="D14" s="5"/>
      <c r="E14" s="5"/>
      <c r="F14" s="6"/>
      <c r="G14" s="6"/>
    </row>
    <row r="15" spans="1:8" ht="13.35" customHeight="1">
      <c r="A15" s="160" t="s">
        <v>292</v>
      </c>
      <c r="B15" s="160"/>
      <c r="C15" s="160"/>
      <c r="D15" s="160"/>
      <c r="E15" s="160"/>
      <c r="F15" s="160"/>
      <c r="G15" s="160"/>
    </row>
    <row r="16" spans="1:8" ht="13.35" customHeight="1">
      <c r="A16" s="161" t="s">
        <v>10</v>
      </c>
      <c r="B16" s="161"/>
      <c r="C16" s="161"/>
      <c r="D16" s="161"/>
      <c r="E16" s="161"/>
      <c r="F16" s="161"/>
      <c r="G16" s="161"/>
    </row>
    <row r="17" spans="1:7" ht="12.75" customHeight="1">
      <c r="A17" s="4"/>
      <c r="B17" s="7"/>
      <c r="C17" s="7"/>
      <c r="D17" s="162" t="s">
        <v>11</v>
      </c>
      <c r="E17" s="162"/>
      <c r="F17" s="162"/>
      <c r="G17" s="162"/>
    </row>
    <row r="18" spans="1:7" ht="67.5" customHeight="1">
      <c r="A18" s="8" t="s">
        <v>12</v>
      </c>
      <c r="B18" s="163" t="s">
        <v>13</v>
      </c>
      <c r="C18" s="164"/>
      <c r="D18" s="165"/>
      <c r="E18" s="9" t="s">
        <v>14</v>
      </c>
      <c r="F18" s="10" t="s">
        <v>15</v>
      </c>
      <c r="G18" s="10" t="s">
        <v>16</v>
      </c>
    </row>
    <row r="19" spans="1:7" ht="12.75" customHeight="1">
      <c r="A19" s="11">
        <v>1</v>
      </c>
      <c r="B19" s="166">
        <v>2</v>
      </c>
      <c r="C19" s="167"/>
      <c r="D19" s="168"/>
      <c r="E19" s="12">
        <v>3</v>
      </c>
      <c r="F19" s="13">
        <v>4</v>
      </c>
      <c r="G19" s="13">
        <v>5</v>
      </c>
    </row>
    <row r="20" spans="1:7" s="2" customFormat="1" ht="12.75" customHeight="1">
      <c r="A20" s="14" t="s">
        <v>17</v>
      </c>
      <c r="B20" s="15" t="s">
        <v>18</v>
      </c>
      <c r="C20" s="16"/>
      <c r="D20" s="17"/>
      <c r="E20" s="18"/>
      <c r="F20" s="19">
        <f>SUM(F21,F26,F36,F37,F38)</f>
        <v>156503.11000000002</v>
      </c>
      <c r="G20" s="19">
        <f>SUM(G21,G26,G36,G37,G38)</f>
        <v>125150.30000000002</v>
      </c>
    </row>
    <row r="21" spans="1:7" s="2" customFormat="1" ht="12.75" customHeight="1">
      <c r="A21" s="13" t="s">
        <v>19</v>
      </c>
      <c r="B21" s="20" t="s">
        <v>20</v>
      </c>
      <c r="C21" s="21"/>
      <c r="D21" s="22"/>
      <c r="E21" s="12" t="s">
        <v>279</v>
      </c>
      <c r="F21" s="23">
        <f>SUM(F22:F25)</f>
        <v>0</v>
      </c>
      <c r="G21" s="23">
        <f>SUM(G22:G25)</f>
        <v>0</v>
      </c>
    </row>
    <row r="22" spans="1:7" s="2" customFormat="1" ht="12.75" customHeight="1">
      <c r="A22" s="12" t="s">
        <v>21</v>
      </c>
      <c r="B22" s="24"/>
      <c r="C22" s="25" t="s">
        <v>22</v>
      </c>
      <c r="D22" s="26"/>
      <c r="E22" s="27"/>
      <c r="F22" s="23" t="s">
        <v>23</v>
      </c>
      <c r="G22" s="23" t="s">
        <v>23</v>
      </c>
    </row>
    <row r="23" spans="1:7" s="2" customFormat="1" ht="12.75" customHeight="1">
      <c r="A23" s="12" t="s">
        <v>24</v>
      </c>
      <c r="B23" s="24"/>
      <c r="C23" s="25" t="s">
        <v>25</v>
      </c>
      <c r="D23" s="28"/>
      <c r="E23" s="29"/>
      <c r="F23" s="23">
        <v>0</v>
      </c>
      <c r="G23" s="23">
        <v>0</v>
      </c>
    </row>
    <row r="24" spans="1:7" s="2" customFormat="1" ht="12.75" customHeight="1">
      <c r="A24" s="12" t="s">
        <v>26</v>
      </c>
      <c r="B24" s="24"/>
      <c r="C24" s="25" t="s">
        <v>27</v>
      </c>
      <c r="D24" s="28"/>
      <c r="E24" s="13"/>
      <c r="F24" s="23" t="s">
        <v>23</v>
      </c>
      <c r="G24" s="23" t="s">
        <v>23</v>
      </c>
    </row>
    <row r="25" spans="1:7" s="2" customFormat="1" ht="12.75" customHeight="1">
      <c r="A25" s="12" t="s">
        <v>28</v>
      </c>
      <c r="B25" s="24"/>
      <c r="C25" s="25" t="s">
        <v>29</v>
      </c>
      <c r="D25" s="28"/>
      <c r="E25" s="29"/>
      <c r="F25" s="23" t="s">
        <v>23</v>
      </c>
      <c r="G25" s="23" t="s">
        <v>23</v>
      </c>
    </row>
    <row r="26" spans="1:7" s="2" customFormat="1" ht="12.75" customHeight="1">
      <c r="A26" s="30" t="s">
        <v>30</v>
      </c>
      <c r="B26" s="31" t="s">
        <v>31</v>
      </c>
      <c r="C26" s="32"/>
      <c r="D26" s="33"/>
      <c r="E26" s="13" t="s">
        <v>280</v>
      </c>
      <c r="F26" s="23">
        <f>SUM(F27:F35)</f>
        <v>156503.11000000002</v>
      </c>
      <c r="G26" s="23">
        <f>SUM(G27:G35)</f>
        <v>125150.30000000002</v>
      </c>
    </row>
    <row r="27" spans="1:7" s="2" customFormat="1" ht="12.75" customHeight="1">
      <c r="A27" s="12" t="s">
        <v>32</v>
      </c>
      <c r="B27" s="24"/>
      <c r="C27" s="25" t="s">
        <v>33</v>
      </c>
      <c r="D27" s="28"/>
      <c r="E27" s="29"/>
      <c r="F27" s="23" t="s">
        <v>23</v>
      </c>
      <c r="G27" s="23" t="s">
        <v>23</v>
      </c>
    </row>
    <row r="28" spans="1:7" s="2" customFormat="1" ht="12.75" customHeight="1">
      <c r="A28" s="12" t="s">
        <v>34</v>
      </c>
      <c r="B28" s="24"/>
      <c r="C28" s="25" t="s">
        <v>35</v>
      </c>
      <c r="D28" s="28"/>
      <c r="E28" s="29"/>
      <c r="F28" s="23">
        <v>109617.35</v>
      </c>
      <c r="G28" s="23">
        <v>110699.99</v>
      </c>
    </row>
    <row r="29" spans="1:7" s="2" customFormat="1" ht="12.75" customHeight="1">
      <c r="A29" s="12" t="s">
        <v>36</v>
      </c>
      <c r="B29" s="24"/>
      <c r="C29" s="25" t="s">
        <v>37</v>
      </c>
      <c r="D29" s="28"/>
      <c r="E29" s="29"/>
      <c r="F29" s="23" t="s">
        <v>23</v>
      </c>
      <c r="G29" s="23" t="s">
        <v>23</v>
      </c>
    </row>
    <row r="30" spans="1:7" s="2" customFormat="1" ht="12.75" customHeight="1">
      <c r="A30" s="12" t="s">
        <v>38</v>
      </c>
      <c r="B30" s="24"/>
      <c r="C30" s="25" t="s">
        <v>39</v>
      </c>
      <c r="D30" s="28"/>
      <c r="E30" s="29"/>
      <c r="F30" s="23" t="s">
        <v>23</v>
      </c>
      <c r="G30" s="23" t="s">
        <v>23</v>
      </c>
    </row>
    <row r="31" spans="1:7" s="2" customFormat="1" ht="12.75" customHeight="1">
      <c r="A31" s="12" t="s">
        <v>40</v>
      </c>
      <c r="B31" s="24"/>
      <c r="C31" s="25" t="s">
        <v>41</v>
      </c>
      <c r="D31" s="28"/>
      <c r="E31" s="29"/>
      <c r="F31" s="23">
        <v>0</v>
      </c>
      <c r="G31" s="23">
        <v>0</v>
      </c>
    </row>
    <row r="32" spans="1:7" s="2" customFormat="1" ht="12.75" customHeight="1">
      <c r="A32" s="12" t="s">
        <v>42</v>
      </c>
      <c r="B32" s="24"/>
      <c r="C32" s="25" t="s">
        <v>43</v>
      </c>
      <c r="D32" s="28"/>
      <c r="E32" s="29"/>
      <c r="F32" s="23">
        <v>33990</v>
      </c>
      <c r="G32" s="23">
        <v>62.49</v>
      </c>
    </row>
    <row r="33" spans="1:8" s="2" customFormat="1" ht="12.75" customHeight="1">
      <c r="A33" s="12" t="s">
        <v>44</v>
      </c>
      <c r="B33" s="24"/>
      <c r="C33" s="25" t="s">
        <v>45</v>
      </c>
      <c r="D33" s="28"/>
      <c r="E33" s="29"/>
      <c r="F33" s="23">
        <v>12895.76</v>
      </c>
      <c r="G33" s="23">
        <v>14387.82</v>
      </c>
    </row>
    <row r="34" spans="1:8" s="2" customFormat="1" ht="12.75" customHeight="1">
      <c r="A34" s="12" t="s">
        <v>46</v>
      </c>
      <c r="B34" s="34"/>
      <c r="C34" s="35" t="s">
        <v>47</v>
      </c>
      <c r="D34" s="36"/>
      <c r="E34" s="29"/>
      <c r="F34" s="23" t="s">
        <v>23</v>
      </c>
      <c r="G34" s="23" t="s">
        <v>23</v>
      </c>
    </row>
    <row r="35" spans="1:8" s="2" customFormat="1" ht="12.75" customHeight="1">
      <c r="A35" s="12" t="s">
        <v>48</v>
      </c>
      <c r="B35" s="24"/>
      <c r="C35" s="25" t="s">
        <v>49</v>
      </c>
      <c r="D35" s="28"/>
      <c r="E35" s="13"/>
      <c r="F35" s="23">
        <v>0</v>
      </c>
      <c r="G35" s="23">
        <v>0</v>
      </c>
    </row>
    <row r="36" spans="1:8" s="2" customFormat="1" ht="12.75" customHeight="1">
      <c r="A36" s="13" t="s">
        <v>50</v>
      </c>
      <c r="B36" s="37" t="s">
        <v>51</v>
      </c>
      <c r="C36" s="37"/>
      <c r="D36" s="38"/>
      <c r="E36" s="13"/>
      <c r="F36" s="23" t="s">
        <v>23</v>
      </c>
      <c r="G36" s="23" t="s">
        <v>23</v>
      </c>
    </row>
    <row r="37" spans="1:8" s="2" customFormat="1" ht="12.75" customHeight="1">
      <c r="A37" s="13" t="s">
        <v>52</v>
      </c>
      <c r="B37" s="37" t="s">
        <v>53</v>
      </c>
      <c r="C37" s="37"/>
      <c r="D37" s="38"/>
      <c r="E37" s="29"/>
      <c r="F37" s="23" t="s">
        <v>23</v>
      </c>
      <c r="G37" s="23" t="s">
        <v>23</v>
      </c>
    </row>
    <row r="38" spans="1:8" s="2" customFormat="1" ht="12.75" customHeight="1">
      <c r="A38" s="13" t="s">
        <v>54</v>
      </c>
      <c r="B38" s="37" t="s">
        <v>55</v>
      </c>
      <c r="C38" s="24"/>
      <c r="D38" s="39"/>
      <c r="E38" s="29"/>
      <c r="F38" s="23" t="s">
        <v>23</v>
      </c>
      <c r="G38" s="23" t="s">
        <v>23</v>
      </c>
    </row>
    <row r="39" spans="1:8" s="2" customFormat="1" ht="12.75" customHeight="1">
      <c r="A39" s="14" t="s">
        <v>56</v>
      </c>
      <c r="B39" s="15" t="s">
        <v>57</v>
      </c>
      <c r="C39" s="16"/>
      <c r="D39" s="17"/>
      <c r="E39" s="40"/>
      <c r="F39" s="41" t="s">
        <v>23</v>
      </c>
      <c r="G39" s="41" t="s">
        <v>23</v>
      </c>
    </row>
    <row r="40" spans="1:8" s="2" customFormat="1" ht="12.75" customHeight="1">
      <c r="A40" s="14" t="s">
        <v>58</v>
      </c>
      <c r="B40" s="15" t="s">
        <v>59</v>
      </c>
      <c r="C40" s="16"/>
      <c r="D40" s="17"/>
      <c r="E40" s="42"/>
      <c r="F40" s="19">
        <f>SUM(F41,F42,F43,F49,F50)</f>
        <v>143919.21</v>
      </c>
      <c r="G40" s="19">
        <f>SUM(G41,G42,G43,G49,G50)</f>
        <v>74419.099999999991</v>
      </c>
    </row>
    <row r="41" spans="1:8" s="2" customFormat="1" ht="12.75" customHeight="1">
      <c r="A41" s="11" t="s">
        <v>60</v>
      </c>
      <c r="B41" s="43" t="s">
        <v>61</v>
      </c>
      <c r="C41" s="34"/>
      <c r="D41" s="44"/>
      <c r="E41" s="13" t="s">
        <v>281</v>
      </c>
      <c r="F41" s="23">
        <v>17.7</v>
      </c>
      <c r="G41" s="23">
        <v>17.7</v>
      </c>
    </row>
    <row r="42" spans="1:8" s="2" customFormat="1" ht="12.75" customHeight="1">
      <c r="A42" s="11" t="s">
        <v>62</v>
      </c>
      <c r="B42" s="45" t="s">
        <v>63</v>
      </c>
      <c r="C42" s="46"/>
      <c r="D42" s="47"/>
      <c r="E42" s="13" t="s">
        <v>282</v>
      </c>
      <c r="F42" s="23">
        <v>793.11</v>
      </c>
      <c r="G42" s="23">
        <v>811.61</v>
      </c>
    </row>
    <row r="43" spans="1:8" s="2" customFormat="1" ht="12.75" customHeight="1">
      <c r="A43" s="11" t="s">
        <v>64</v>
      </c>
      <c r="B43" s="48" t="s">
        <v>65</v>
      </c>
      <c r="C43" s="49"/>
      <c r="D43" s="50"/>
      <c r="E43" s="13" t="s">
        <v>283</v>
      </c>
      <c r="F43" s="23">
        <f>SUM(F44:F48)</f>
        <v>140627.04999999999</v>
      </c>
      <c r="G43" s="23">
        <f>SUM(G44:G48)</f>
        <v>73557.81</v>
      </c>
    </row>
    <row r="44" spans="1:8" s="2" customFormat="1" ht="12.75" customHeight="1">
      <c r="A44" s="51" t="s">
        <v>66</v>
      </c>
      <c r="B44" s="49"/>
      <c r="C44" s="52" t="s">
        <v>67</v>
      </c>
      <c r="D44" s="53"/>
      <c r="E44" s="13"/>
      <c r="F44" s="23" t="s">
        <v>23</v>
      </c>
      <c r="G44" s="23" t="s">
        <v>23</v>
      </c>
    </row>
    <row r="45" spans="1:8" s="2" customFormat="1" ht="12.75" customHeight="1">
      <c r="A45" s="51" t="s">
        <v>68</v>
      </c>
      <c r="B45" s="34"/>
      <c r="C45" s="35" t="s">
        <v>69</v>
      </c>
      <c r="D45" s="36"/>
      <c r="E45" s="13"/>
      <c r="F45" s="23">
        <v>140627.04999999999</v>
      </c>
      <c r="G45" s="23">
        <v>73557.81</v>
      </c>
      <c r="H45" s="147"/>
    </row>
    <row r="46" spans="1:8" s="2" customFormat="1" ht="12.75" customHeight="1">
      <c r="A46" s="54" t="s">
        <v>70</v>
      </c>
      <c r="B46" s="34"/>
      <c r="C46" s="35" t="s">
        <v>71</v>
      </c>
      <c r="D46" s="55"/>
      <c r="E46" s="56"/>
      <c r="F46" s="23" t="s">
        <v>23</v>
      </c>
      <c r="G46" s="23" t="s">
        <v>23</v>
      </c>
    </row>
    <row r="47" spans="1:8" s="2" customFormat="1" ht="12.75" customHeight="1">
      <c r="A47" s="51" t="s">
        <v>72</v>
      </c>
      <c r="B47" s="34"/>
      <c r="C47" s="169" t="s">
        <v>73</v>
      </c>
      <c r="D47" s="170"/>
      <c r="E47" s="13"/>
      <c r="F47" s="23" t="s">
        <v>23</v>
      </c>
      <c r="G47" s="23" t="s">
        <v>23</v>
      </c>
    </row>
    <row r="48" spans="1:8" s="2" customFormat="1" ht="12.75" customHeight="1">
      <c r="A48" s="51" t="s">
        <v>74</v>
      </c>
      <c r="B48" s="34"/>
      <c r="C48" s="35" t="s">
        <v>75</v>
      </c>
      <c r="D48" s="36"/>
      <c r="E48" s="13"/>
      <c r="F48" s="23">
        <v>0</v>
      </c>
      <c r="G48" s="23" t="s">
        <v>23</v>
      </c>
    </row>
    <row r="49" spans="1:7" s="2" customFormat="1" ht="12.75" customHeight="1">
      <c r="A49" s="11" t="s">
        <v>76</v>
      </c>
      <c r="B49" s="43" t="s">
        <v>77</v>
      </c>
      <c r="C49" s="43"/>
      <c r="D49" s="44"/>
      <c r="E49" s="13"/>
      <c r="F49" s="23" t="s">
        <v>23</v>
      </c>
      <c r="G49" s="23" t="s">
        <v>23</v>
      </c>
    </row>
    <row r="50" spans="1:7" s="2" customFormat="1" ht="12.75" customHeight="1">
      <c r="A50" s="11" t="s">
        <v>78</v>
      </c>
      <c r="B50" s="43" t="s">
        <v>79</v>
      </c>
      <c r="C50" s="43"/>
      <c r="D50" s="44"/>
      <c r="E50" s="13" t="s">
        <v>284</v>
      </c>
      <c r="F50" s="23">
        <v>2481.35</v>
      </c>
      <c r="G50" s="23">
        <v>31.98</v>
      </c>
    </row>
    <row r="51" spans="1:7" s="2" customFormat="1" ht="12.75" customHeight="1">
      <c r="A51" s="57" t="s">
        <v>80</v>
      </c>
      <c r="B51" s="58" t="s">
        <v>81</v>
      </c>
      <c r="C51" s="59"/>
      <c r="D51" s="60"/>
      <c r="E51" s="61"/>
      <c r="F51" s="62">
        <f>SUM(F20,F39,F40)</f>
        <v>300422.32</v>
      </c>
      <c r="G51" s="62">
        <f>SUM(G20,G39,G40)</f>
        <v>199569.40000000002</v>
      </c>
    </row>
    <row r="52" spans="1:7" s="2" customFormat="1" ht="12.75" customHeight="1">
      <c r="A52" s="14" t="s">
        <v>82</v>
      </c>
      <c r="B52" s="15" t="s">
        <v>83</v>
      </c>
      <c r="C52" s="15"/>
      <c r="D52" s="63"/>
      <c r="E52" s="42" t="s">
        <v>285</v>
      </c>
      <c r="F52" s="19">
        <f>SUM(F53:F57)</f>
        <v>159767.64000000001</v>
      </c>
      <c r="G52" s="19">
        <f>SUM(G53:G57)</f>
        <v>126002</v>
      </c>
    </row>
    <row r="53" spans="1:7" s="2" customFormat="1" ht="12.75" customHeight="1">
      <c r="A53" s="13" t="s">
        <v>84</v>
      </c>
      <c r="B53" s="37" t="s">
        <v>85</v>
      </c>
      <c r="C53" s="37"/>
      <c r="D53" s="38"/>
      <c r="E53" s="13"/>
      <c r="F53" s="23">
        <v>62578.29</v>
      </c>
      <c r="G53" s="23">
        <v>58328.09</v>
      </c>
    </row>
    <row r="54" spans="1:7" s="2" customFormat="1" ht="12.75" customHeight="1">
      <c r="A54" s="30" t="s">
        <v>86</v>
      </c>
      <c r="B54" s="31" t="s">
        <v>87</v>
      </c>
      <c r="C54" s="32"/>
      <c r="D54" s="33"/>
      <c r="E54" s="30"/>
      <c r="F54" s="23">
        <v>59585.4</v>
      </c>
      <c r="G54" s="23">
        <v>57452.94</v>
      </c>
    </row>
    <row r="55" spans="1:7" s="2" customFormat="1" ht="12.75" customHeight="1">
      <c r="A55" s="13" t="s">
        <v>88</v>
      </c>
      <c r="B55" s="154" t="s">
        <v>89</v>
      </c>
      <c r="C55" s="155"/>
      <c r="D55" s="156"/>
      <c r="E55" s="13"/>
      <c r="F55" s="23">
        <v>37603.949999999997</v>
      </c>
      <c r="G55" s="23">
        <v>10199.76</v>
      </c>
    </row>
    <row r="56" spans="1:7" s="2" customFormat="1" ht="12.75" customHeight="1">
      <c r="A56" s="13" t="s">
        <v>90</v>
      </c>
      <c r="B56" s="154" t="s">
        <v>91</v>
      </c>
      <c r="C56" s="155"/>
      <c r="D56" s="156"/>
      <c r="E56" s="13"/>
      <c r="F56" s="23" t="s">
        <v>23</v>
      </c>
      <c r="G56" s="23" t="s">
        <v>23</v>
      </c>
    </row>
    <row r="57" spans="1:7" s="2" customFormat="1" ht="12.75" customHeight="1">
      <c r="A57" s="13" t="s">
        <v>92</v>
      </c>
      <c r="B57" s="37" t="s">
        <v>93</v>
      </c>
      <c r="C57" s="24"/>
      <c r="D57" s="39"/>
      <c r="E57" s="13"/>
      <c r="F57" s="23">
        <v>0</v>
      </c>
      <c r="G57" s="23">
        <v>21.21</v>
      </c>
    </row>
    <row r="58" spans="1:7" s="2" customFormat="1" ht="12.75" customHeight="1">
      <c r="A58" s="14" t="s">
        <v>94</v>
      </c>
      <c r="B58" s="15" t="s">
        <v>95</v>
      </c>
      <c r="C58" s="16"/>
      <c r="D58" s="17"/>
      <c r="E58" s="42" t="s">
        <v>286</v>
      </c>
      <c r="F58" s="19">
        <f>SUM(F59,F60,F63)</f>
        <v>140654.68</v>
      </c>
      <c r="G58" s="19">
        <f>SUM(G59,G60,G63)</f>
        <v>73567.399999999994</v>
      </c>
    </row>
    <row r="59" spans="1:7" s="2" customFormat="1" ht="12.75" customHeight="1">
      <c r="A59" s="12" t="s">
        <v>96</v>
      </c>
      <c r="B59" s="24" t="s">
        <v>97</v>
      </c>
      <c r="C59" s="25"/>
      <c r="D59" s="26"/>
      <c r="E59" s="13"/>
      <c r="F59" s="23" t="s">
        <v>23</v>
      </c>
      <c r="G59" s="23" t="s">
        <v>23</v>
      </c>
    </row>
    <row r="60" spans="1:7" s="2" customFormat="1" ht="12.75" customHeight="1">
      <c r="A60" s="13" t="s">
        <v>98</v>
      </c>
      <c r="B60" s="20" t="s">
        <v>99</v>
      </c>
      <c r="C60" s="64"/>
      <c r="D60" s="65"/>
      <c r="E60" s="13"/>
      <c r="F60" s="23">
        <f>SUM(F61:F62)</f>
        <v>0</v>
      </c>
      <c r="G60" s="23">
        <f>SUM(G61:G62)</f>
        <v>0</v>
      </c>
    </row>
    <row r="61" spans="1:7" s="2" customFormat="1" ht="13.35" customHeight="1">
      <c r="A61" s="12" t="s">
        <v>100</v>
      </c>
      <c r="B61" s="66"/>
      <c r="C61" s="25" t="s">
        <v>101</v>
      </c>
      <c r="D61" s="67"/>
      <c r="E61" s="13"/>
      <c r="F61" s="23" t="s">
        <v>23</v>
      </c>
      <c r="G61" s="23" t="s">
        <v>23</v>
      </c>
    </row>
    <row r="62" spans="1:7" s="2" customFormat="1" ht="12.75" customHeight="1">
      <c r="A62" s="12" t="s">
        <v>102</v>
      </c>
      <c r="B62" s="24"/>
      <c r="C62" s="25" t="s">
        <v>103</v>
      </c>
      <c r="D62" s="28"/>
      <c r="E62" s="29"/>
      <c r="F62" s="23" t="s">
        <v>23</v>
      </c>
      <c r="G62" s="23" t="s">
        <v>23</v>
      </c>
    </row>
    <row r="63" spans="1:7" s="71" customFormat="1" ht="12.75" customHeight="1">
      <c r="A63" s="11" t="s">
        <v>104</v>
      </c>
      <c r="B63" s="68" t="s">
        <v>105</v>
      </c>
      <c r="C63" s="69"/>
      <c r="D63" s="70"/>
      <c r="E63" s="11"/>
      <c r="F63" s="23">
        <f>SUM(F64:F67,F68:F68)</f>
        <v>140654.68</v>
      </c>
      <c r="G63" s="23">
        <f>SUM(G64:G67,G68:G68)</f>
        <v>73567.399999999994</v>
      </c>
    </row>
    <row r="64" spans="1:7" s="2" customFormat="1" ht="12.75" customHeight="1">
      <c r="A64" s="12" t="s">
        <v>106</v>
      </c>
      <c r="B64" s="24"/>
      <c r="C64" s="25" t="s">
        <v>107</v>
      </c>
      <c r="D64" s="26"/>
      <c r="E64" s="13"/>
      <c r="F64" s="23" t="s">
        <v>23</v>
      </c>
      <c r="G64" s="23" t="s">
        <v>23</v>
      </c>
    </row>
    <row r="65" spans="1:7" s="2" customFormat="1" ht="12.75" customHeight="1">
      <c r="A65" s="12" t="s">
        <v>108</v>
      </c>
      <c r="B65" s="66"/>
      <c r="C65" s="25" t="s">
        <v>109</v>
      </c>
      <c r="D65" s="67"/>
      <c r="E65" s="13"/>
      <c r="F65" s="23">
        <v>0</v>
      </c>
      <c r="G65" s="23">
        <v>0</v>
      </c>
    </row>
    <row r="66" spans="1:7" s="2" customFormat="1" ht="13.35" customHeight="1">
      <c r="A66" s="12" t="s">
        <v>110</v>
      </c>
      <c r="B66" s="66"/>
      <c r="C66" s="25" t="s">
        <v>111</v>
      </c>
      <c r="D66" s="67"/>
      <c r="E66" s="13"/>
      <c r="F66" s="23">
        <v>240.98</v>
      </c>
      <c r="G66" s="23">
        <v>0</v>
      </c>
    </row>
    <row r="67" spans="1:7" s="2" customFormat="1" ht="13.35" customHeight="1">
      <c r="A67" s="72" t="s">
        <v>112</v>
      </c>
      <c r="B67" s="49"/>
      <c r="C67" s="25" t="s">
        <v>113</v>
      </c>
      <c r="D67" s="28"/>
      <c r="E67" s="13"/>
      <c r="F67" s="23">
        <v>66846.3</v>
      </c>
      <c r="G67" s="23">
        <v>0</v>
      </c>
    </row>
    <row r="68" spans="1:7" s="2" customFormat="1" ht="12.75" customHeight="1">
      <c r="A68" s="12" t="s">
        <v>114</v>
      </c>
      <c r="B68" s="24"/>
      <c r="C68" s="25" t="s">
        <v>115</v>
      </c>
      <c r="D68" s="28"/>
      <c r="E68" s="29"/>
      <c r="F68" s="23">
        <f>SUM(F69,F70)</f>
        <v>73567.399999999994</v>
      </c>
      <c r="G68" s="23">
        <f>SUM(G69,G70)</f>
        <v>73567.399999999994</v>
      </c>
    </row>
    <row r="69" spans="1:7" s="2" customFormat="1" ht="12.75" customHeight="1">
      <c r="A69" s="12" t="s">
        <v>116</v>
      </c>
      <c r="B69" s="73"/>
      <c r="C69" s="74"/>
      <c r="D69" s="75" t="s">
        <v>117</v>
      </c>
      <c r="E69" s="76"/>
      <c r="F69" s="77">
        <v>0</v>
      </c>
      <c r="G69" s="78">
        <v>0</v>
      </c>
    </row>
    <row r="70" spans="1:7" s="2" customFormat="1" ht="12.75" customHeight="1">
      <c r="A70" s="12" t="s">
        <v>118</v>
      </c>
      <c r="B70" s="73"/>
      <c r="C70" s="74"/>
      <c r="D70" s="79" t="s">
        <v>119</v>
      </c>
      <c r="E70" s="80"/>
      <c r="F70" s="81">
        <v>73567.399999999994</v>
      </c>
      <c r="G70" s="23">
        <v>73567.399999999994</v>
      </c>
    </row>
    <row r="71" spans="1:7" s="2" customFormat="1" ht="12.75" customHeight="1">
      <c r="A71" s="14" t="s">
        <v>120</v>
      </c>
      <c r="B71" s="82" t="s">
        <v>121</v>
      </c>
      <c r="C71" s="83"/>
      <c r="D71" s="84"/>
      <c r="E71" s="85" t="s">
        <v>287</v>
      </c>
      <c r="F71" s="19">
        <f>SUM(F72,F73,F78)</f>
        <v>0</v>
      </c>
      <c r="G71" s="19">
        <f>SUM(G72,G73,G78)</f>
        <v>-1.1641532182692999E-10</v>
      </c>
    </row>
    <row r="72" spans="1:7" s="2" customFormat="1" ht="12.75" customHeight="1">
      <c r="A72" s="13" t="s">
        <v>122</v>
      </c>
      <c r="B72" s="20" t="s">
        <v>123</v>
      </c>
      <c r="C72" s="64"/>
      <c r="D72" s="65"/>
      <c r="E72" s="86"/>
      <c r="F72" s="78" t="s">
        <v>23</v>
      </c>
      <c r="G72" s="23" t="s">
        <v>23</v>
      </c>
    </row>
    <row r="73" spans="1:7" s="2" customFormat="1" ht="12.75" customHeight="1">
      <c r="A73" s="13" t="s">
        <v>124</v>
      </c>
      <c r="B73" s="20" t="s">
        <v>125</v>
      </c>
      <c r="C73" s="64"/>
      <c r="D73" s="65"/>
      <c r="E73" s="30"/>
      <c r="F73" s="23">
        <f>SUM(F74,F75)</f>
        <v>0</v>
      </c>
      <c r="G73" s="23">
        <f>SUM(G74,G75)</f>
        <v>0</v>
      </c>
    </row>
    <row r="74" spans="1:7" s="2" customFormat="1" ht="12.75" customHeight="1">
      <c r="A74" s="12" t="s">
        <v>126</v>
      </c>
      <c r="B74" s="24"/>
      <c r="C74" s="25" t="s">
        <v>127</v>
      </c>
      <c r="D74" s="28"/>
      <c r="E74" s="13"/>
      <c r="F74" s="23" t="s">
        <v>23</v>
      </c>
      <c r="G74" s="23" t="s">
        <v>23</v>
      </c>
    </row>
    <row r="75" spans="1:7" s="2" customFormat="1" ht="12.75" customHeight="1">
      <c r="A75" s="12" t="s">
        <v>128</v>
      </c>
      <c r="B75" s="24"/>
      <c r="C75" s="25" t="s">
        <v>129</v>
      </c>
      <c r="D75" s="28"/>
      <c r="E75" s="13"/>
      <c r="F75" s="23" t="s">
        <v>23</v>
      </c>
      <c r="G75" s="23" t="s">
        <v>23</v>
      </c>
    </row>
    <row r="76" spans="1:7" s="2" customFormat="1" ht="12.75" customHeight="1">
      <c r="A76" s="13" t="s">
        <v>130</v>
      </c>
      <c r="B76" s="87"/>
      <c r="C76" s="87" t="s">
        <v>131</v>
      </c>
      <c r="D76" s="28"/>
      <c r="E76" s="13"/>
      <c r="F76" s="23" t="s">
        <v>23</v>
      </c>
      <c r="G76" s="23" t="s">
        <v>23</v>
      </c>
    </row>
    <row r="77" spans="1:7" s="2" customFormat="1" ht="12.75" customHeight="1">
      <c r="A77" s="13" t="s">
        <v>132</v>
      </c>
      <c r="B77" s="87"/>
      <c r="C77" s="87" t="s">
        <v>133</v>
      </c>
      <c r="D77" s="28"/>
      <c r="E77" s="13"/>
      <c r="F77" s="23" t="s">
        <v>23</v>
      </c>
      <c r="G77" s="23" t="s">
        <v>23</v>
      </c>
    </row>
    <row r="78" spans="1:7" s="2" customFormat="1" ht="12.75" customHeight="1">
      <c r="A78" s="30" t="s">
        <v>134</v>
      </c>
      <c r="B78" s="31" t="s">
        <v>135</v>
      </c>
      <c r="C78" s="32"/>
      <c r="D78" s="33"/>
      <c r="E78" s="13"/>
      <c r="F78" s="23">
        <f>SUM(F79:F80)</f>
        <v>0</v>
      </c>
      <c r="G78" s="23">
        <f>SUM(G79:G80)</f>
        <v>-1.1641532182692999E-10</v>
      </c>
    </row>
    <row r="79" spans="1:7" s="2" customFormat="1" ht="26.25" customHeight="1">
      <c r="A79" s="12" t="s">
        <v>136</v>
      </c>
      <c r="B79" s="88"/>
      <c r="C79" s="155" t="s">
        <v>137</v>
      </c>
      <c r="D79" s="156"/>
      <c r="E79" s="29"/>
      <c r="F79" s="23">
        <v>0</v>
      </c>
      <c r="G79" s="23">
        <v>-1.1641532182692999E-10</v>
      </c>
    </row>
    <row r="80" spans="1:7" s="2" customFormat="1" ht="12.75" customHeight="1">
      <c r="A80" s="11" t="s">
        <v>138</v>
      </c>
      <c r="B80" s="55"/>
      <c r="C80" s="55" t="s">
        <v>139</v>
      </c>
      <c r="D80" s="89"/>
      <c r="E80" s="13"/>
      <c r="F80" s="23" t="s">
        <v>23</v>
      </c>
      <c r="G80" s="23" t="s">
        <v>23</v>
      </c>
    </row>
    <row r="81" spans="1:8" s="2" customFormat="1" ht="25.5" customHeight="1">
      <c r="A81" s="57" t="s">
        <v>140</v>
      </c>
      <c r="B81" s="171" t="s">
        <v>141</v>
      </c>
      <c r="C81" s="172"/>
      <c r="D81" s="173"/>
      <c r="E81" s="61"/>
      <c r="F81" s="90">
        <f>SUM(F52,F58,F71)</f>
        <v>300422.32</v>
      </c>
      <c r="G81" s="90">
        <f>SUM(G52,G58,G71)</f>
        <v>199569.39999999988</v>
      </c>
    </row>
    <row r="82" spans="1:8" s="2" customFormat="1" ht="24.75" customHeight="1">
      <c r="A82" s="174" t="s">
        <v>142</v>
      </c>
      <c r="B82" s="174"/>
      <c r="C82" s="174"/>
      <c r="D82" s="174"/>
      <c r="E82" s="174"/>
      <c r="F82" s="174"/>
      <c r="G82" s="174"/>
      <c r="H82" s="91"/>
    </row>
    <row r="83" spans="1:8" s="2" customFormat="1" ht="15.75" customHeight="1">
      <c r="A83" s="92"/>
      <c r="B83" s="92"/>
      <c r="C83" s="92"/>
      <c r="D83" s="92"/>
      <c r="E83" s="92"/>
      <c r="F83" s="92"/>
      <c r="G83" s="92"/>
      <c r="H83" s="92"/>
    </row>
    <row r="84" spans="1:8" s="2" customFormat="1" ht="12.75" customHeight="1">
      <c r="A84" s="175" t="s">
        <v>289</v>
      </c>
      <c r="B84" s="175"/>
      <c r="C84" s="175"/>
      <c r="D84" s="175"/>
      <c r="E84" s="93"/>
      <c r="F84" s="176" t="s">
        <v>290</v>
      </c>
      <c r="G84" s="176"/>
    </row>
    <row r="85" spans="1:8" s="2" customFormat="1" ht="12.75" customHeight="1">
      <c r="A85" s="148" t="s">
        <v>143</v>
      </c>
      <c r="B85" s="148"/>
      <c r="C85" s="148"/>
      <c r="D85" s="148"/>
      <c r="E85" s="2" t="s">
        <v>144</v>
      </c>
      <c r="F85" s="177" t="s">
        <v>145</v>
      </c>
      <c r="G85" s="177"/>
    </row>
    <row r="86" spans="1:8" s="2" customFormat="1" ht="13.35" customHeight="1">
      <c r="A86" s="7"/>
      <c r="B86" s="7"/>
      <c r="C86" s="7"/>
      <c r="D86" s="7"/>
      <c r="E86" s="7"/>
      <c r="F86" s="7"/>
      <c r="G86" s="7"/>
    </row>
    <row r="87" spans="1:8" s="2" customFormat="1" ht="12.75" customHeight="1">
      <c r="A87" s="178" t="s">
        <v>277</v>
      </c>
      <c r="B87" s="178"/>
      <c r="C87" s="178"/>
      <c r="D87" s="178"/>
      <c r="E87" s="94"/>
      <c r="F87" s="179" t="s">
        <v>147</v>
      </c>
      <c r="G87" s="179"/>
    </row>
    <row r="88" spans="1:8" s="2" customFormat="1" ht="12.75" customHeight="1">
      <c r="A88" s="180" t="s">
        <v>146</v>
      </c>
      <c r="B88" s="180"/>
      <c r="C88" s="180"/>
      <c r="D88" s="180"/>
      <c r="E88" s="71" t="s">
        <v>144</v>
      </c>
      <c r="F88" s="181" t="s">
        <v>145</v>
      </c>
      <c r="G88" s="181"/>
    </row>
    <row r="89" spans="1:8" s="2" customFormat="1" ht="13.35" customHeight="1"/>
    <row r="90" spans="1:8" s="2" customFormat="1" ht="13.35" customHeight="1"/>
    <row r="91" spans="1:8" s="2" customFormat="1" ht="13.35" customHeight="1"/>
    <row r="92" spans="1:8" s="2" customFormat="1" ht="13.35" customHeight="1"/>
    <row r="93" spans="1:8" s="2" customFormat="1" ht="13.35" customHeight="1"/>
    <row r="94" spans="1:8" s="2" customFormat="1" ht="13.35" customHeight="1"/>
    <row r="95" spans="1:8" s="2" customFormat="1" ht="13.35" customHeight="1"/>
    <row r="96" spans="1:8" s="2" customFormat="1" ht="13.35" customHeight="1"/>
    <row r="97" s="2" customFormat="1" ht="13.35" customHeight="1"/>
    <row r="98" s="2" customFormat="1" ht="13.35" customHeight="1"/>
    <row r="99" s="2" customFormat="1" ht="13.35" customHeight="1"/>
    <row r="100" s="2" customFormat="1" ht="13.35" customHeight="1"/>
    <row r="101" s="2" customFormat="1" ht="13.35" customHeight="1"/>
    <row r="102" s="2" customFormat="1" ht="13.35" customHeight="1"/>
    <row r="103" s="2" customFormat="1" ht="13.35" customHeight="1"/>
    <row r="104" s="2" customFormat="1" ht="13.35" customHeight="1"/>
    <row r="105" s="2" customFormat="1" ht="13.35" customHeight="1"/>
    <row r="106" s="2" customFormat="1" ht="13.35" customHeight="1"/>
    <row r="107" s="2" customFormat="1" ht="13.35" customHeight="1"/>
  </sheetData>
  <mergeCells count="30">
    <mergeCell ref="A85:D85"/>
    <mergeCell ref="F85:G85"/>
    <mergeCell ref="A87:D87"/>
    <mergeCell ref="F87:G87"/>
    <mergeCell ref="A88:D88"/>
    <mergeCell ref="F88:G88"/>
    <mergeCell ref="B56:D56"/>
    <mergeCell ref="C79:D79"/>
    <mergeCell ref="B81:D81"/>
    <mergeCell ref="A82:G82"/>
    <mergeCell ref="A84:D84"/>
    <mergeCell ref="F84:G84"/>
    <mergeCell ref="B55:D55"/>
    <mergeCell ref="A8:G8"/>
    <mergeCell ref="A9:G9"/>
    <mergeCell ref="A11:E11"/>
    <mergeCell ref="A12:G12"/>
    <mergeCell ref="A13:G13"/>
    <mergeCell ref="A15:G15"/>
    <mergeCell ref="A16:G16"/>
    <mergeCell ref="D17:G17"/>
    <mergeCell ref="B18:D18"/>
    <mergeCell ref="B19:D19"/>
    <mergeCell ref="C47:D47"/>
    <mergeCell ref="D3:G3"/>
    <mergeCell ref="A4:G5"/>
    <mergeCell ref="A6:G6"/>
    <mergeCell ref="A7:G7"/>
    <mergeCell ref="E1:H1"/>
    <mergeCell ref="G2:H2"/>
  </mergeCells>
  <pageMargins left="0.7" right="0.7" top="0.75" bottom="0.75" header="0.3" footer="0.3"/>
  <pageSetup paperSize="9" scale="7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68670-5EDF-44D9-8201-FC255A7CC0D5}">
  <sheetPr>
    <pageSetUpPr fitToPage="1"/>
  </sheetPr>
  <dimension ref="A1:I65"/>
  <sheetViews>
    <sheetView topLeftCell="A49" zoomScaleNormal="100" workbookViewId="0">
      <selection activeCell="C49" sqref="C49:F49"/>
    </sheetView>
  </sheetViews>
  <sheetFormatPr defaultRowHeight="15"/>
  <cols>
    <col min="1" max="1" width="8" style="95" customWidth="1"/>
    <col min="2" max="2" width="1.5703125" style="95" hidden="1" customWidth="1"/>
    <col min="3" max="3" width="30.140625" style="95" customWidth="1"/>
    <col min="4" max="4" width="18.28515625" style="95" customWidth="1"/>
    <col min="5" max="5" width="9.7109375" style="95" hidden="1" customWidth="1"/>
    <col min="6" max="6" width="11.7109375" style="95" customWidth="1"/>
    <col min="7" max="7" width="13.140625" style="95" customWidth="1"/>
    <col min="8" max="8" width="14.7109375" style="95" customWidth="1"/>
    <col min="9" max="9" width="15.85546875" style="95" customWidth="1"/>
  </cols>
  <sheetData>
    <row r="1" spans="1:9" ht="15" customHeight="1">
      <c r="C1" s="96"/>
      <c r="D1" s="96"/>
      <c r="E1" s="96"/>
      <c r="F1" s="214" t="s">
        <v>148</v>
      </c>
      <c r="G1" s="214"/>
      <c r="H1" s="214"/>
      <c r="I1" s="214"/>
    </row>
    <row r="2" spans="1:9">
      <c r="C2" s="96"/>
      <c r="D2" s="96"/>
      <c r="E2" s="96"/>
      <c r="F2" s="214"/>
      <c r="G2" s="214"/>
      <c r="H2" s="214"/>
      <c r="I2" s="214"/>
    </row>
    <row r="3" spans="1:9">
      <c r="F3" s="143"/>
      <c r="G3" s="143"/>
      <c r="H3" s="143"/>
      <c r="I3" s="144" t="s">
        <v>2</v>
      </c>
    </row>
    <row r="5" spans="1:9" ht="15.75">
      <c r="A5" s="182"/>
      <c r="B5" s="182"/>
      <c r="C5" s="182"/>
      <c r="D5" s="182"/>
      <c r="E5" s="182"/>
      <c r="F5" s="182"/>
      <c r="G5" s="182"/>
      <c r="H5" s="182"/>
      <c r="I5" s="182"/>
    </row>
    <row r="6" spans="1:9" ht="15.75">
      <c r="A6" s="183" t="s">
        <v>149</v>
      </c>
      <c r="B6" s="183"/>
      <c r="C6" s="183"/>
      <c r="D6" s="183"/>
      <c r="E6" s="183"/>
      <c r="F6" s="183"/>
      <c r="G6" s="183"/>
      <c r="H6" s="183"/>
      <c r="I6" s="183"/>
    </row>
    <row r="7" spans="1:9" ht="15.75">
      <c r="A7" s="184" t="s">
        <v>4</v>
      </c>
      <c r="B7" s="184"/>
      <c r="C7" s="184"/>
      <c r="D7" s="184"/>
      <c r="E7" s="184"/>
      <c r="F7" s="184"/>
      <c r="G7" s="184"/>
      <c r="H7" s="184"/>
      <c r="I7" s="184"/>
    </row>
    <row r="8" spans="1:9">
      <c r="A8" s="185" t="s">
        <v>150</v>
      </c>
      <c r="B8" s="185"/>
      <c r="C8" s="185"/>
      <c r="D8" s="185"/>
      <c r="E8" s="185"/>
      <c r="F8" s="185"/>
      <c r="G8" s="185"/>
      <c r="H8" s="185"/>
      <c r="I8" s="185"/>
    </row>
    <row r="9" spans="1:9">
      <c r="A9" s="189" t="s">
        <v>6</v>
      </c>
      <c r="B9" s="189"/>
      <c r="C9" s="189"/>
      <c r="D9" s="189"/>
      <c r="E9" s="189"/>
      <c r="F9" s="189"/>
      <c r="G9" s="189"/>
      <c r="H9" s="189"/>
      <c r="I9" s="189"/>
    </row>
    <row r="10" spans="1:9">
      <c r="A10" s="185" t="s">
        <v>151</v>
      </c>
      <c r="B10" s="185"/>
      <c r="C10" s="185"/>
      <c r="D10" s="185"/>
      <c r="E10" s="185"/>
      <c r="F10" s="185"/>
      <c r="G10" s="185"/>
      <c r="H10" s="185"/>
      <c r="I10" s="185"/>
    </row>
    <row r="11" spans="1:9">
      <c r="A11" s="190"/>
      <c r="B11" s="190"/>
      <c r="C11" s="190"/>
      <c r="D11" s="190"/>
      <c r="E11" s="190"/>
      <c r="F11" s="190"/>
      <c r="G11" s="190"/>
      <c r="H11" s="190"/>
      <c r="I11" s="190"/>
    </row>
    <row r="12" spans="1:9">
      <c r="A12" s="191" t="s">
        <v>152</v>
      </c>
      <c r="B12" s="191"/>
      <c r="C12" s="191"/>
      <c r="D12" s="191"/>
      <c r="E12" s="191"/>
      <c r="F12" s="191"/>
      <c r="G12" s="191"/>
      <c r="H12" s="191"/>
      <c r="I12" s="191"/>
    </row>
    <row r="13" spans="1:9">
      <c r="A13" s="190"/>
      <c r="B13" s="190"/>
      <c r="C13" s="190"/>
      <c r="D13" s="190"/>
      <c r="E13" s="190"/>
      <c r="F13" s="190"/>
      <c r="G13" s="190"/>
      <c r="H13" s="190"/>
      <c r="I13" s="190"/>
    </row>
    <row r="14" spans="1:9">
      <c r="A14" s="191" t="s">
        <v>9</v>
      </c>
      <c r="B14" s="191"/>
      <c r="C14" s="191"/>
      <c r="D14" s="191"/>
      <c r="E14" s="191"/>
      <c r="F14" s="191"/>
      <c r="G14" s="191"/>
      <c r="H14" s="191"/>
      <c r="I14" s="191"/>
    </row>
    <row r="15" spans="1:9">
      <c r="A15" s="97"/>
      <c r="B15" s="98"/>
      <c r="C15" s="98"/>
      <c r="D15" s="98"/>
      <c r="E15" s="98"/>
      <c r="F15" s="98"/>
      <c r="G15" s="98"/>
      <c r="H15" s="98"/>
      <c r="I15" s="98"/>
    </row>
    <row r="16" spans="1:9">
      <c r="A16" s="192" t="s">
        <v>291</v>
      </c>
      <c r="B16" s="192"/>
      <c r="C16" s="192"/>
      <c r="D16" s="192"/>
      <c r="E16" s="192"/>
      <c r="F16" s="192"/>
      <c r="G16" s="192"/>
      <c r="H16" s="192"/>
      <c r="I16" s="192"/>
    </row>
    <row r="17" spans="1:9">
      <c r="A17" s="190" t="s">
        <v>10</v>
      </c>
      <c r="B17" s="190"/>
      <c r="C17" s="190"/>
      <c r="D17" s="190"/>
      <c r="E17" s="190"/>
      <c r="F17" s="190"/>
      <c r="G17" s="190"/>
      <c r="H17" s="190"/>
      <c r="I17" s="190"/>
    </row>
    <row r="18" spans="1:9">
      <c r="A18" s="193" t="s">
        <v>11</v>
      </c>
      <c r="B18" s="193"/>
      <c r="C18" s="193"/>
      <c r="D18" s="193"/>
      <c r="E18" s="193"/>
      <c r="F18" s="193"/>
      <c r="G18" s="193"/>
      <c r="H18" s="193"/>
      <c r="I18" s="193"/>
    </row>
    <row r="19" spans="1:9" ht="47.25">
      <c r="A19" s="194" t="s">
        <v>12</v>
      </c>
      <c r="B19" s="195"/>
      <c r="C19" s="194" t="s">
        <v>13</v>
      </c>
      <c r="D19" s="196"/>
      <c r="E19" s="196"/>
      <c r="F19" s="195"/>
      <c r="G19" s="99" t="s">
        <v>153</v>
      </c>
      <c r="H19" s="99" t="s">
        <v>154</v>
      </c>
      <c r="I19" s="99" t="s">
        <v>155</v>
      </c>
    </row>
    <row r="20" spans="1:9" ht="15.75">
      <c r="A20" s="100">
        <v>1</v>
      </c>
      <c r="B20" s="101"/>
      <c r="C20" s="186">
        <v>2</v>
      </c>
      <c r="D20" s="187"/>
      <c r="E20" s="187"/>
      <c r="F20" s="188"/>
      <c r="G20" s="102">
        <v>3</v>
      </c>
      <c r="H20" s="102">
        <v>4</v>
      </c>
      <c r="I20" s="102">
        <v>5</v>
      </c>
    </row>
    <row r="21" spans="1:9" ht="15.75">
      <c r="A21" s="103" t="s">
        <v>17</v>
      </c>
      <c r="B21" s="104" t="s">
        <v>156</v>
      </c>
      <c r="C21" s="200" t="s">
        <v>157</v>
      </c>
      <c r="D21" s="201"/>
      <c r="E21" s="201"/>
      <c r="F21" s="202"/>
      <c r="G21" s="105"/>
      <c r="H21" s="106">
        <f>SUM(H22,H28)</f>
        <v>228791.72</v>
      </c>
      <c r="I21" s="106">
        <f>SUM(I22,I28)</f>
        <v>745666.46</v>
      </c>
    </row>
    <row r="22" spans="1:9" ht="15.75">
      <c r="A22" s="102" t="s">
        <v>19</v>
      </c>
      <c r="B22" s="107" t="s">
        <v>158</v>
      </c>
      <c r="C22" s="197" t="s">
        <v>158</v>
      </c>
      <c r="D22" s="198"/>
      <c r="E22" s="198"/>
      <c r="F22" s="199"/>
      <c r="G22" s="108"/>
      <c r="H22" s="109">
        <f>SUM(H23:H27)</f>
        <v>228791.72</v>
      </c>
      <c r="I22" s="109">
        <f>SUM(I23:I27)</f>
        <v>745666.46</v>
      </c>
    </row>
    <row r="23" spans="1:9" ht="15.75">
      <c r="A23" s="102" t="s">
        <v>21</v>
      </c>
      <c r="B23" s="107" t="s">
        <v>85</v>
      </c>
      <c r="C23" s="197" t="s">
        <v>159</v>
      </c>
      <c r="D23" s="198"/>
      <c r="E23" s="198"/>
      <c r="F23" s="199"/>
      <c r="G23" s="108"/>
      <c r="H23" s="110">
        <v>110830.98</v>
      </c>
      <c r="I23" s="110">
        <v>348684.93</v>
      </c>
    </row>
    <row r="24" spans="1:9" ht="15.75">
      <c r="A24" s="102" t="s">
        <v>24</v>
      </c>
      <c r="B24" s="111" t="s">
        <v>160</v>
      </c>
      <c r="C24" s="203" t="s">
        <v>161</v>
      </c>
      <c r="D24" s="204"/>
      <c r="E24" s="204"/>
      <c r="F24" s="205"/>
      <c r="G24" s="108"/>
      <c r="H24" s="110">
        <v>100496.74</v>
      </c>
      <c r="I24" s="110">
        <v>382823.58</v>
      </c>
    </row>
    <row r="25" spans="1:9" ht="39" customHeight="1">
      <c r="A25" s="102" t="s">
        <v>26</v>
      </c>
      <c r="B25" s="107" t="s">
        <v>162</v>
      </c>
      <c r="C25" s="203" t="s">
        <v>163</v>
      </c>
      <c r="D25" s="204"/>
      <c r="E25" s="204"/>
      <c r="F25" s="205"/>
      <c r="G25" s="108"/>
      <c r="H25" s="110">
        <v>17442.79</v>
      </c>
      <c r="I25" s="110">
        <v>13924.58</v>
      </c>
    </row>
    <row r="26" spans="1:9" ht="15.75">
      <c r="A26" s="102" t="s">
        <v>28</v>
      </c>
      <c r="B26" s="111" t="s">
        <v>164</v>
      </c>
      <c r="C26" s="203" t="s">
        <v>165</v>
      </c>
      <c r="D26" s="204"/>
      <c r="E26" s="204"/>
      <c r="F26" s="205"/>
      <c r="G26" s="108"/>
      <c r="H26" s="110" t="s">
        <v>23</v>
      </c>
      <c r="I26" s="110" t="s">
        <v>23</v>
      </c>
    </row>
    <row r="27" spans="1:9" ht="15.75">
      <c r="A27" s="102" t="s">
        <v>166</v>
      </c>
      <c r="B27" s="111"/>
      <c r="C27" s="197" t="s">
        <v>167</v>
      </c>
      <c r="D27" s="198"/>
      <c r="E27" s="198"/>
      <c r="F27" s="199"/>
      <c r="G27" s="108"/>
      <c r="H27" s="110">
        <v>21.21</v>
      </c>
      <c r="I27" s="110">
        <v>233.37</v>
      </c>
    </row>
    <row r="28" spans="1:9" ht="15.75">
      <c r="A28" s="112" t="s">
        <v>30</v>
      </c>
      <c r="B28" s="107" t="s">
        <v>168</v>
      </c>
      <c r="C28" s="203" t="s">
        <v>169</v>
      </c>
      <c r="D28" s="204"/>
      <c r="E28" s="204"/>
      <c r="F28" s="205"/>
      <c r="G28" s="108"/>
      <c r="H28" s="109">
        <f>SUM(H29,H33,H36,H37,H38,H39)</f>
        <v>0</v>
      </c>
      <c r="I28" s="109">
        <f>SUM(I29,I33,I36,I37,I38,I39)</f>
        <v>0</v>
      </c>
    </row>
    <row r="29" spans="1:9" ht="15.75">
      <c r="A29" s="113" t="s">
        <v>32</v>
      </c>
      <c r="B29" s="114"/>
      <c r="C29" s="115" t="s">
        <v>170</v>
      </c>
      <c r="D29" s="116"/>
      <c r="E29" s="116"/>
      <c r="F29" s="117"/>
      <c r="G29" s="108"/>
      <c r="H29" s="109">
        <f>SUM(H30:H32)</f>
        <v>0</v>
      </c>
      <c r="I29" s="109">
        <f>SUM(I30:I32)</f>
        <v>0</v>
      </c>
    </row>
    <row r="30" spans="1:9" ht="15.75">
      <c r="A30" s="118" t="s">
        <v>171</v>
      </c>
      <c r="B30" s="107"/>
      <c r="C30" s="119" t="s">
        <v>172</v>
      </c>
      <c r="D30" s="116"/>
      <c r="E30" s="116"/>
      <c r="F30" s="117"/>
      <c r="G30" s="108"/>
      <c r="H30" s="109" t="s">
        <v>23</v>
      </c>
      <c r="I30" s="109" t="s">
        <v>23</v>
      </c>
    </row>
    <row r="31" spans="1:9" ht="15.75">
      <c r="A31" s="102" t="s">
        <v>173</v>
      </c>
      <c r="B31" s="107"/>
      <c r="C31" s="119" t="s">
        <v>174</v>
      </c>
      <c r="D31" s="116"/>
      <c r="E31" s="116"/>
      <c r="F31" s="117"/>
      <c r="G31" s="108"/>
      <c r="H31" s="109" t="s">
        <v>23</v>
      </c>
      <c r="I31" s="109" t="s">
        <v>23</v>
      </c>
    </row>
    <row r="32" spans="1:9" ht="15.75">
      <c r="A32" s="112" t="s">
        <v>175</v>
      </c>
      <c r="B32" s="107"/>
      <c r="C32" s="119" t="s">
        <v>176</v>
      </c>
      <c r="D32" s="116"/>
      <c r="E32" s="116"/>
      <c r="F32" s="117"/>
      <c r="G32" s="108"/>
      <c r="H32" s="109" t="s">
        <v>23</v>
      </c>
      <c r="I32" s="109" t="s">
        <v>23</v>
      </c>
    </row>
    <row r="33" spans="1:9" ht="31.5">
      <c r="A33" s="113" t="s">
        <v>34</v>
      </c>
      <c r="B33" s="114"/>
      <c r="C33" s="119" t="s">
        <v>177</v>
      </c>
      <c r="D33" s="116"/>
      <c r="E33" s="116"/>
      <c r="F33" s="117"/>
      <c r="G33" s="108"/>
      <c r="H33" s="109">
        <f>SUM(H34:H35)</f>
        <v>0</v>
      </c>
      <c r="I33" s="109">
        <f>SUM(I34:I35)</f>
        <v>0</v>
      </c>
    </row>
    <row r="34" spans="1:9" ht="29.25" customHeight="1">
      <c r="A34" s="118" t="s">
        <v>178</v>
      </c>
      <c r="B34" s="107"/>
      <c r="C34" s="197" t="s">
        <v>179</v>
      </c>
      <c r="D34" s="198"/>
      <c r="E34" s="198"/>
      <c r="F34" s="199"/>
      <c r="G34" s="108"/>
      <c r="H34" s="109" t="s">
        <v>23</v>
      </c>
      <c r="I34" s="109" t="s">
        <v>23</v>
      </c>
    </row>
    <row r="35" spans="1:9" ht="15.75">
      <c r="A35" s="102" t="s">
        <v>180</v>
      </c>
      <c r="B35" s="107"/>
      <c r="C35" s="197" t="s">
        <v>181</v>
      </c>
      <c r="D35" s="198"/>
      <c r="E35" s="198"/>
      <c r="F35" s="199"/>
      <c r="G35" s="108"/>
      <c r="H35" s="109" t="s">
        <v>23</v>
      </c>
      <c r="I35" s="109" t="s">
        <v>23</v>
      </c>
    </row>
    <row r="36" spans="1:9" ht="15.75">
      <c r="A36" s="102" t="s">
        <v>36</v>
      </c>
      <c r="B36" s="107"/>
      <c r="C36" s="197" t="s">
        <v>182</v>
      </c>
      <c r="D36" s="198"/>
      <c r="E36" s="198"/>
      <c r="F36" s="199"/>
      <c r="G36" s="108"/>
      <c r="H36" s="109" t="s">
        <v>23</v>
      </c>
      <c r="I36" s="109" t="s">
        <v>23</v>
      </c>
    </row>
    <row r="37" spans="1:9" ht="15.75">
      <c r="A37" s="102" t="s">
        <v>38</v>
      </c>
      <c r="B37" s="107"/>
      <c r="C37" s="197" t="s">
        <v>183</v>
      </c>
      <c r="D37" s="198"/>
      <c r="E37" s="198"/>
      <c r="F37" s="199"/>
      <c r="G37" s="108"/>
      <c r="H37" s="109" t="s">
        <v>23</v>
      </c>
      <c r="I37" s="109" t="s">
        <v>23</v>
      </c>
    </row>
    <row r="38" spans="1:9" ht="15.75">
      <c r="A38" s="102" t="s">
        <v>40</v>
      </c>
      <c r="B38" s="107"/>
      <c r="C38" s="197" t="s">
        <v>184</v>
      </c>
      <c r="D38" s="198"/>
      <c r="E38" s="198"/>
      <c r="F38" s="199"/>
      <c r="G38" s="108"/>
      <c r="H38" s="109" t="s">
        <v>23</v>
      </c>
      <c r="I38" s="109" t="s">
        <v>23</v>
      </c>
    </row>
    <row r="39" spans="1:9" ht="15.75">
      <c r="A39" s="102" t="s">
        <v>42</v>
      </c>
      <c r="B39" s="107"/>
      <c r="C39" s="197" t="s">
        <v>185</v>
      </c>
      <c r="D39" s="198"/>
      <c r="E39" s="198"/>
      <c r="F39" s="199"/>
      <c r="G39" s="108"/>
      <c r="H39" s="109" t="s">
        <v>23</v>
      </c>
      <c r="I39" s="109" t="s">
        <v>23</v>
      </c>
    </row>
    <row r="40" spans="1:9" ht="15.75">
      <c r="A40" s="103" t="s">
        <v>56</v>
      </c>
      <c r="B40" s="104" t="s">
        <v>186</v>
      </c>
      <c r="C40" s="200" t="s">
        <v>187</v>
      </c>
      <c r="D40" s="201"/>
      <c r="E40" s="201"/>
      <c r="F40" s="202"/>
      <c r="G40" s="105" t="s">
        <v>288</v>
      </c>
      <c r="H40" s="106">
        <f>SUM(H41,H44,H48,H49,H50,H51,H52,H53,H54,H55)</f>
        <v>228791.72</v>
      </c>
      <c r="I40" s="106">
        <f>SUM(I41,I44,I48,I49,I50,I51,I52,I53,I54,I55)</f>
        <v>0</v>
      </c>
    </row>
    <row r="41" spans="1:9" ht="15.75">
      <c r="A41" s="102" t="s">
        <v>188</v>
      </c>
      <c r="B41" s="107" t="s">
        <v>189</v>
      </c>
      <c r="C41" s="203" t="s">
        <v>190</v>
      </c>
      <c r="D41" s="204"/>
      <c r="E41" s="204"/>
      <c r="F41" s="205"/>
      <c r="G41" s="108"/>
      <c r="H41" s="110">
        <f>SUM(H42:H43)</f>
        <v>216560.07</v>
      </c>
      <c r="I41" s="110">
        <f>SUM(I42:I43)</f>
        <v>0</v>
      </c>
    </row>
    <row r="42" spans="1:9" ht="15.75">
      <c r="A42" s="102" t="s">
        <v>191</v>
      </c>
      <c r="B42" s="107" t="s">
        <v>192</v>
      </c>
      <c r="C42" s="203" t="s">
        <v>193</v>
      </c>
      <c r="D42" s="204"/>
      <c r="E42" s="204"/>
      <c r="F42" s="205"/>
      <c r="G42" s="108"/>
      <c r="H42" s="110">
        <v>216560.07</v>
      </c>
      <c r="I42" s="110" t="s">
        <v>23</v>
      </c>
    </row>
    <row r="43" spans="1:9" ht="15.75">
      <c r="A43" s="102" t="s">
        <v>194</v>
      </c>
      <c r="B43" s="107" t="s">
        <v>195</v>
      </c>
      <c r="C43" s="203" t="s">
        <v>196</v>
      </c>
      <c r="D43" s="204"/>
      <c r="E43" s="204"/>
      <c r="F43" s="205"/>
      <c r="G43" s="108"/>
      <c r="H43" s="110" t="s">
        <v>23</v>
      </c>
      <c r="I43" s="110" t="s">
        <v>23</v>
      </c>
    </row>
    <row r="44" spans="1:9" ht="15.75">
      <c r="A44" s="102" t="s">
        <v>197</v>
      </c>
      <c r="B44" s="107" t="s">
        <v>198</v>
      </c>
      <c r="C44" s="197" t="s">
        <v>199</v>
      </c>
      <c r="D44" s="198"/>
      <c r="E44" s="198"/>
      <c r="F44" s="199"/>
      <c r="G44" s="108"/>
      <c r="H44" s="110">
        <f>SUM(H45:H47)</f>
        <v>9594.4599999999991</v>
      </c>
      <c r="I44" s="110">
        <f>SUM(I45:I47)</f>
        <v>0</v>
      </c>
    </row>
    <row r="45" spans="1:9" ht="15.75">
      <c r="A45" s="102" t="s">
        <v>200</v>
      </c>
      <c r="B45" s="107" t="s">
        <v>201</v>
      </c>
      <c r="C45" s="197" t="s">
        <v>202</v>
      </c>
      <c r="D45" s="198"/>
      <c r="E45" s="198"/>
      <c r="F45" s="199"/>
      <c r="G45" s="108"/>
      <c r="H45" s="110">
        <v>9594.4599999999991</v>
      </c>
      <c r="I45" s="110" t="s">
        <v>23</v>
      </c>
    </row>
    <row r="46" spans="1:9" ht="15.75">
      <c r="A46" s="102" t="s">
        <v>203</v>
      </c>
      <c r="B46" s="107" t="s">
        <v>204</v>
      </c>
      <c r="C46" s="197" t="s">
        <v>205</v>
      </c>
      <c r="D46" s="198"/>
      <c r="E46" s="198"/>
      <c r="F46" s="199"/>
      <c r="G46" s="108"/>
      <c r="H46" s="110" t="s">
        <v>23</v>
      </c>
      <c r="I46" s="110" t="s">
        <v>23</v>
      </c>
    </row>
    <row r="47" spans="1:9" ht="15.75">
      <c r="A47" s="102" t="s">
        <v>206</v>
      </c>
      <c r="B47" s="107" t="s">
        <v>207</v>
      </c>
      <c r="C47" s="197" t="s">
        <v>208</v>
      </c>
      <c r="D47" s="198"/>
      <c r="E47" s="198"/>
      <c r="F47" s="199"/>
      <c r="G47" s="108"/>
      <c r="H47" s="110" t="s">
        <v>23</v>
      </c>
      <c r="I47" s="110" t="s">
        <v>23</v>
      </c>
    </row>
    <row r="48" spans="1:9" ht="15.75">
      <c r="A48" s="102" t="s">
        <v>209</v>
      </c>
      <c r="B48" s="107" t="s">
        <v>210</v>
      </c>
      <c r="C48" s="203" t="s">
        <v>211</v>
      </c>
      <c r="D48" s="204"/>
      <c r="E48" s="204"/>
      <c r="F48" s="205"/>
      <c r="G48" s="108"/>
      <c r="H48" s="110">
        <v>2637.19</v>
      </c>
      <c r="I48" s="110" t="s">
        <v>23</v>
      </c>
    </row>
    <row r="49" spans="1:9" ht="15.75">
      <c r="A49" s="102" t="s">
        <v>212</v>
      </c>
      <c r="B49" s="107" t="s">
        <v>213</v>
      </c>
      <c r="C49" s="197" t="s">
        <v>214</v>
      </c>
      <c r="D49" s="198"/>
      <c r="E49" s="198"/>
      <c r="F49" s="199"/>
      <c r="G49" s="108"/>
      <c r="H49" s="110" t="s">
        <v>23</v>
      </c>
      <c r="I49" s="110" t="s">
        <v>23</v>
      </c>
    </row>
    <row r="50" spans="1:9" ht="35.25" customHeight="1">
      <c r="A50" s="102" t="s">
        <v>215</v>
      </c>
      <c r="B50" s="107" t="s">
        <v>216</v>
      </c>
      <c r="C50" s="203" t="s">
        <v>217</v>
      </c>
      <c r="D50" s="204"/>
      <c r="E50" s="204"/>
      <c r="F50" s="205"/>
      <c r="G50" s="108"/>
      <c r="H50" s="110">
        <v>0</v>
      </c>
      <c r="I50" s="110">
        <v>0</v>
      </c>
    </row>
    <row r="51" spans="1:9" ht="15.75">
      <c r="A51" s="102" t="s">
        <v>218</v>
      </c>
      <c r="B51" s="107" t="s">
        <v>219</v>
      </c>
      <c r="C51" s="203" t="s">
        <v>220</v>
      </c>
      <c r="D51" s="204"/>
      <c r="E51" s="204"/>
      <c r="F51" s="205"/>
      <c r="G51" s="108"/>
      <c r="H51" s="110" t="s">
        <v>23</v>
      </c>
      <c r="I51" s="110" t="s">
        <v>23</v>
      </c>
    </row>
    <row r="52" spans="1:9" ht="15.75">
      <c r="A52" s="102" t="s">
        <v>221</v>
      </c>
      <c r="B52" s="107" t="s">
        <v>222</v>
      </c>
      <c r="C52" s="203" t="s">
        <v>223</v>
      </c>
      <c r="D52" s="204"/>
      <c r="E52" s="204"/>
      <c r="F52" s="205"/>
      <c r="G52" s="108"/>
      <c r="H52" s="110" t="s">
        <v>23</v>
      </c>
      <c r="I52" s="110" t="s">
        <v>23</v>
      </c>
    </row>
    <row r="53" spans="1:9" ht="31.5" customHeight="1">
      <c r="A53" s="102" t="s">
        <v>224</v>
      </c>
      <c r="B53" s="107" t="s">
        <v>225</v>
      </c>
      <c r="C53" s="203" t="s">
        <v>226</v>
      </c>
      <c r="D53" s="204"/>
      <c r="E53" s="204"/>
      <c r="F53" s="205"/>
      <c r="G53" s="108"/>
      <c r="H53" s="110" t="s">
        <v>23</v>
      </c>
      <c r="I53" s="110" t="s">
        <v>23</v>
      </c>
    </row>
    <row r="54" spans="1:9" ht="15.75">
      <c r="A54" s="102" t="s">
        <v>227</v>
      </c>
      <c r="B54" s="107" t="s">
        <v>228</v>
      </c>
      <c r="C54" s="206" t="s">
        <v>229</v>
      </c>
      <c r="D54" s="207"/>
      <c r="E54" s="207"/>
      <c r="F54" s="208"/>
      <c r="G54" s="108"/>
      <c r="H54" s="110" t="s">
        <v>23</v>
      </c>
      <c r="I54" s="110" t="s">
        <v>23</v>
      </c>
    </row>
    <row r="55" spans="1:9" ht="15.75">
      <c r="A55" s="102" t="s">
        <v>230</v>
      </c>
      <c r="B55" s="107"/>
      <c r="C55" s="209" t="s">
        <v>231</v>
      </c>
      <c r="D55" s="210"/>
      <c r="E55" s="210"/>
      <c r="F55" s="211"/>
      <c r="G55" s="108"/>
      <c r="H55" s="110" t="s">
        <v>23</v>
      </c>
      <c r="I55" s="110" t="s">
        <v>23</v>
      </c>
    </row>
    <row r="56" spans="1:9" ht="15.75">
      <c r="A56" s="120" t="s">
        <v>58</v>
      </c>
      <c r="B56" s="121" t="s">
        <v>232</v>
      </c>
      <c r="C56" s="217" t="s">
        <v>233</v>
      </c>
      <c r="D56" s="218"/>
      <c r="E56" s="218"/>
      <c r="F56" s="219"/>
      <c r="G56" s="120"/>
      <c r="H56" s="122">
        <f>H21-H40</f>
        <v>0</v>
      </c>
      <c r="I56" s="122">
        <v>0</v>
      </c>
    </row>
    <row r="57" spans="1:9" ht="33" customHeight="1">
      <c r="A57" s="120" t="s">
        <v>234</v>
      </c>
      <c r="B57" s="123" t="s">
        <v>235</v>
      </c>
      <c r="C57" s="220" t="s">
        <v>236</v>
      </c>
      <c r="D57" s="221"/>
      <c r="E57" s="221"/>
      <c r="F57" s="222"/>
      <c r="G57" s="124"/>
      <c r="H57" s="122" t="s">
        <v>23</v>
      </c>
      <c r="I57" s="122" t="s">
        <v>23</v>
      </c>
    </row>
    <row r="58" spans="1:9" ht="15.75">
      <c r="A58" s="120" t="s">
        <v>82</v>
      </c>
      <c r="B58" s="121" t="s">
        <v>237</v>
      </c>
      <c r="C58" s="217" t="s">
        <v>237</v>
      </c>
      <c r="D58" s="218"/>
      <c r="E58" s="218"/>
      <c r="F58" s="219"/>
      <c r="G58" s="124"/>
      <c r="H58" s="125" t="s">
        <v>23</v>
      </c>
      <c r="I58" s="125" t="s">
        <v>23</v>
      </c>
    </row>
    <row r="59" spans="1:9" ht="15.75">
      <c r="A59" s="120" t="s">
        <v>94</v>
      </c>
      <c r="B59" s="123" t="s">
        <v>238</v>
      </c>
      <c r="C59" s="223" t="s">
        <v>238</v>
      </c>
      <c r="D59" s="224"/>
      <c r="E59" s="224"/>
      <c r="F59" s="225"/>
      <c r="G59" s="124"/>
      <c r="H59" s="125" t="s">
        <v>23</v>
      </c>
      <c r="I59" s="125" t="s">
        <v>23</v>
      </c>
    </row>
    <row r="60" spans="1:9" ht="15.75">
      <c r="A60" s="120" t="s">
        <v>120</v>
      </c>
      <c r="B60" s="121" t="s">
        <v>239</v>
      </c>
      <c r="C60" s="217" t="s">
        <v>239</v>
      </c>
      <c r="D60" s="218"/>
      <c r="E60" s="218"/>
      <c r="F60" s="219"/>
      <c r="G60" s="124"/>
      <c r="H60" s="122">
        <f>SUM(H56,H57,H58,H59)</f>
        <v>0</v>
      </c>
      <c r="I60" s="122">
        <v>0</v>
      </c>
    </row>
    <row r="61" spans="1:9">
      <c r="A61" s="226" t="s">
        <v>240</v>
      </c>
      <c r="B61" s="226"/>
      <c r="C61" s="226"/>
      <c r="D61" s="226"/>
      <c r="E61" s="226"/>
      <c r="F61" s="226"/>
      <c r="G61" s="226"/>
      <c r="H61" s="226"/>
      <c r="I61" s="226"/>
    </row>
    <row r="62" spans="1:9" ht="15.75">
      <c r="A62" s="215" t="s">
        <v>289</v>
      </c>
      <c r="B62" s="215"/>
      <c r="C62" s="215"/>
      <c r="D62" s="215"/>
      <c r="E62" s="215"/>
      <c r="F62" s="215"/>
      <c r="G62" s="126"/>
      <c r="H62" s="216" t="s">
        <v>290</v>
      </c>
      <c r="I62" s="216"/>
    </row>
    <row r="63" spans="1:9">
      <c r="A63" s="212" t="s">
        <v>241</v>
      </c>
      <c r="B63" s="212"/>
      <c r="C63" s="212"/>
      <c r="D63" s="212"/>
      <c r="E63" s="212"/>
      <c r="F63" s="212"/>
      <c r="G63" s="127" t="s">
        <v>144</v>
      </c>
      <c r="H63" s="213" t="s">
        <v>145</v>
      </c>
      <c r="I63" s="213"/>
    </row>
    <row r="64" spans="1:9" ht="24.75" customHeight="1">
      <c r="A64" s="215" t="s">
        <v>276</v>
      </c>
      <c r="B64" s="215"/>
      <c r="C64" s="215"/>
      <c r="D64" s="215"/>
      <c r="E64" s="215"/>
      <c r="F64" s="215"/>
      <c r="G64" s="128"/>
      <c r="H64" s="216" t="s">
        <v>147</v>
      </c>
      <c r="I64" s="216"/>
    </row>
    <row r="65" spans="1:9">
      <c r="A65" s="212" t="s">
        <v>242</v>
      </c>
      <c r="B65" s="212"/>
      <c r="C65" s="212"/>
      <c r="D65" s="212"/>
      <c r="E65" s="212"/>
      <c r="F65" s="212"/>
      <c r="G65" s="127" t="s">
        <v>243</v>
      </c>
      <c r="H65" s="213" t="s">
        <v>145</v>
      </c>
      <c r="I65" s="213"/>
    </row>
  </sheetData>
  <mergeCells count="61">
    <mergeCell ref="A65:F65"/>
    <mergeCell ref="H65:I65"/>
    <mergeCell ref="F1:I2"/>
    <mergeCell ref="A62:F62"/>
    <mergeCell ref="H62:I62"/>
    <mergeCell ref="A63:F63"/>
    <mergeCell ref="H63:I63"/>
    <mergeCell ref="A64:F64"/>
    <mergeCell ref="H64:I64"/>
    <mergeCell ref="C56:F56"/>
    <mergeCell ref="C57:F57"/>
    <mergeCell ref="C58:F58"/>
    <mergeCell ref="C59:F59"/>
    <mergeCell ref="C60:F60"/>
    <mergeCell ref="A61:I61"/>
    <mergeCell ref="C50:F50"/>
    <mergeCell ref="C51:F51"/>
    <mergeCell ref="C52:F52"/>
    <mergeCell ref="C53:F53"/>
    <mergeCell ref="C54:F54"/>
    <mergeCell ref="C55:F55"/>
    <mergeCell ref="C49:F49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37:F37"/>
    <mergeCell ref="C21:F21"/>
    <mergeCell ref="C22:F22"/>
    <mergeCell ref="C23:F23"/>
    <mergeCell ref="C24:F24"/>
    <mergeCell ref="C25:F25"/>
    <mergeCell ref="C26:F26"/>
    <mergeCell ref="C27:F27"/>
    <mergeCell ref="C28:F28"/>
    <mergeCell ref="C34:F34"/>
    <mergeCell ref="C35:F35"/>
    <mergeCell ref="C36:F36"/>
    <mergeCell ref="A5:I5"/>
    <mergeCell ref="A6:I6"/>
    <mergeCell ref="A7:I7"/>
    <mergeCell ref="A8:I8"/>
    <mergeCell ref="C20:F20"/>
    <mergeCell ref="A9:I9"/>
    <mergeCell ref="A10:I10"/>
    <mergeCell ref="A11:I11"/>
    <mergeCell ref="A12:I12"/>
    <mergeCell ref="A13:I13"/>
    <mergeCell ref="A14:I14"/>
    <mergeCell ref="A16:I16"/>
    <mergeCell ref="A17:I17"/>
    <mergeCell ref="A18:I18"/>
    <mergeCell ref="A19:B19"/>
    <mergeCell ref="C19:F19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32CB-AA98-436C-BDF6-416DF079030A}">
  <sheetPr>
    <pageSetUpPr fitToPage="1"/>
  </sheetPr>
  <dimension ref="A1:N101"/>
  <sheetViews>
    <sheetView tabSelected="1" view="pageBreakPreview" topLeftCell="C10" zoomScale="60" zoomScaleNormal="100" workbookViewId="0">
      <selection activeCell="K13" sqref="K13"/>
    </sheetView>
  </sheetViews>
  <sheetFormatPr defaultColWidth="9.7109375" defaultRowHeight="15"/>
  <cols>
    <col min="1" max="1" width="6" style="129" customWidth="1"/>
    <col min="2" max="2" width="32.85546875" style="96" customWidth="1"/>
    <col min="3" max="10" width="15.7109375" style="96" customWidth="1"/>
    <col min="11" max="11" width="13.140625" style="96" customWidth="1"/>
    <col min="12" max="13" width="15.7109375" style="96" customWidth="1"/>
    <col min="14" max="14" width="20.28515625" style="96" customWidth="1"/>
    <col min="15" max="16384" width="9.7109375" style="96"/>
  </cols>
  <sheetData>
    <row r="1" spans="1:14" ht="28.5" customHeight="1">
      <c r="J1" s="130"/>
      <c r="K1" s="229" t="s">
        <v>244</v>
      </c>
      <c r="L1" s="229"/>
      <c r="M1" s="229"/>
    </row>
    <row r="2" spans="1:14" ht="15" customHeight="1">
      <c r="K2" s="96" t="s">
        <v>245</v>
      </c>
    </row>
    <row r="3" spans="1:14" ht="15" customHeight="1">
      <c r="A3" s="230" t="s">
        <v>246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</row>
    <row r="4" spans="1:14" ht="14.25" customHeight="1">
      <c r="A4" s="231" t="s">
        <v>274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</row>
    <row r="5" spans="1:14" ht="15" customHeight="1">
      <c r="A5" s="230" t="s">
        <v>247</v>
      </c>
      <c r="B5" s="230"/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</row>
    <row r="6" spans="1:14" ht="21.75" customHeight="1">
      <c r="G6" s="96" t="s">
        <v>275</v>
      </c>
    </row>
    <row r="7" spans="1:14" ht="28.5" customHeight="1">
      <c r="A7" s="232" t="s">
        <v>12</v>
      </c>
      <c r="B7" s="232" t="s">
        <v>248</v>
      </c>
      <c r="C7" s="232" t="s">
        <v>249</v>
      </c>
      <c r="D7" s="234" t="s">
        <v>250</v>
      </c>
      <c r="E7" s="235"/>
      <c r="F7" s="235"/>
      <c r="G7" s="235"/>
      <c r="H7" s="235"/>
      <c r="I7" s="235"/>
      <c r="J7" s="235"/>
      <c r="K7" s="235"/>
      <c r="L7" s="236"/>
      <c r="M7" s="232" t="s">
        <v>251</v>
      </c>
    </row>
    <row r="8" spans="1:14" ht="123" customHeight="1">
      <c r="A8" s="233"/>
      <c r="B8" s="233"/>
      <c r="C8" s="233"/>
      <c r="D8" s="131" t="s">
        <v>252</v>
      </c>
      <c r="E8" s="131" t="s">
        <v>253</v>
      </c>
      <c r="F8" s="131" t="s">
        <v>254</v>
      </c>
      <c r="G8" s="131" t="s">
        <v>255</v>
      </c>
      <c r="H8" s="131" t="s">
        <v>256</v>
      </c>
      <c r="I8" s="132" t="s">
        <v>257</v>
      </c>
      <c r="J8" s="131" t="s">
        <v>258</v>
      </c>
      <c r="K8" s="131" t="s">
        <v>259</v>
      </c>
      <c r="L8" s="133" t="s">
        <v>260</v>
      </c>
      <c r="M8" s="233"/>
    </row>
    <row r="9" spans="1:14" ht="15" customHeight="1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34" t="s">
        <v>261</v>
      </c>
      <c r="L9" s="11">
        <v>12</v>
      </c>
      <c r="M9" s="11">
        <v>13</v>
      </c>
    </row>
    <row r="10" spans="1:14" ht="33" customHeight="1">
      <c r="A10" s="135" t="s">
        <v>17</v>
      </c>
      <c r="B10" s="136" t="s">
        <v>262</v>
      </c>
      <c r="C10" s="137">
        <f t="shared" ref="C10:L10" si="0">SUM(C11:C12)</f>
        <v>58328.09</v>
      </c>
      <c r="D10" s="137">
        <f t="shared" si="0"/>
        <v>83608</v>
      </c>
      <c r="E10" s="137">
        <f t="shared" si="0"/>
        <v>0</v>
      </c>
      <c r="F10" s="137">
        <f t="shared" si="0"/>
        <v>0</v>
      </c>
      <c r="G10" s="137">
        <f t="shared" si="0"/>
        <v>-2634.14</v>
      </c>
      <c r="H10" s="137">
        <f t="shared" si="0"/>
        <v>0</v>
      </c>
      <c r="I10" s="137">
        <f t="shared" si="0"/>
        <v>-76723.66</v>
      </c>
      <c r="J10" s="137">
        <f t="shared" si="0"/>
        <v>0</v>
      </c>
      <c r="K10" s="137">
        <f t="shared" si="0"/>
        <v>0</v>
      </c>
      <c r="L10" s="137">
        <f t="shared" si="0"/>
        <v>0</v>
      </c>
      <c r="M10" s="137">
        <f t="shared" ref="M10:M24" si="1">SUM(C10:L10)</f>
        <v>62578.289999999979</v>
      </c>
      <c r="N10" s="138"/>
    </row>
    <row r="11" spans="1:14" ht="19.5" customHeight="1">
      <c r="A11" s="139" t="s">
        <v>19</v>
      </c>
      <c r="B11" s="140" t="s">
        <v>263</v>
      </c>
      <c r="C11" s="141">
        <v>58328.09</v>
      </c>
      <c r="D11" s="141"/>
      <c r="E11" s="141">
        <v>8293.43</v>
      </c>
      <c r="F11" s="141" t="s">
        <v>23</v>
      </c>
      <c r="G11" s="141">
        <v>-2634.14</v>
      </c>
      <c r="H11" s="141" t="s">
        <v>23</v>
      </c>
      <c r="I11" s="141">
        <v>-1723.36</v>
      </c>
      <c r="J11" s="141" t="s">
        <v>23</v>
      </c>
      <c r="K11" s="141" t="s">
        <v>23</v>
      </c>
      <c r="L11" s="141" t="s">
        <v>23</v>
      </c>
      <c r="M11" s="141">
        <f t="shared" si="1"/>
        <v>62264.01999999999</v>
      </c>
      <c r="N11" s="142"/>
    </row>
    <row r="12" spans="1:14" ht="19.5" customHeight="1">
      <c r="A12" s="139" t="s">
        <v>30</v>
      </c>
      <c r="B12" s="140" t="s">
        <v>264</v>
      </c>
      <c r="C12" s="141">
        <v>0</v>
      </c>
      <c r="D12" s="141">
        <v>83608</v>
      </c>
      <c r="E12" s="141">
        <v>-8293.43</v>
      </c>
      <c r="F12" s="141" t="s">
        <v>23</v>
      </c>
      <c r="G12" s="141" t="s">
        <v>23</v>
      </c>
      <c r="H12" s="141" t="s">
        <v>23</v>
      </c>
      <c r="I12" s="141">
        <v>-75000.3</v>
      </c>
      <c r="J12" s="141" t="s">
        <v>23</v>
      </c>
      <c r="K12" s="141" t="s">
        <v>23</v>
      </c>
      <c r="L12" s="141">
        <v>0</v>
      </c>
      <c r="M12" s="141">
        <f t="shared" si="1"/>
        <v>314.27000000000407</v>
      </c>
      <c r="N12" s="138"/>
    </row>
    <row r="13" spans="1:14" ht="33" customHeight="1">
      <c r="A13" s="135" t="s">
        <v>56</v>
      </c>
      <c r="B13" s="136" t="s">
        <v>265</v>
      </c>
      <c r="C13" s="137">
        <f t="shared" ref="C13:L13" si="2">SUM(C14:C15)</f>
        <v>57452.939999999995</v>
      </c>
      <c r="D13" s="137">
        <f t="shared" si="2"/>
        <v>71658.34</v>
      </c>
      <c r="E13" s="137">
        <f t="shared" si="2"/>
        <v>0</v>
      </c>
      <c r="F13" s="137">
        <f t="shared" si="2"/>
        <v>0</v>
      </c>
      <c r="G13" s="137">
        <f t="shared" si="2"/>
        <v>-1981.47</v>
      </c>
      <c r="H13" s="137">
        <f t="shared" si="2"/>
        <v>0</v>
      </c>
      <c r="I13" s="137">
        <f t="shared" si="2"/>
        <v>-67534.819999999992</v>
      </c>
      <c r="J13" s="137">
        <f t="shared" si="2"/>
        <v>0</v>
      </c>
      <c r="K13" s="137">
        <f t="shared" si="2"/>
        <v>0</v>
      </c>
      <c r="L13" s="137">
        <f t="shared" si="2"/>
        <v>0</v>
      </c>
      <c r="M13" s="137">
        <f t="shared" si="1"/>
        <v>59594.990000000005</v>
      </c>
      <c r="N13" s="138"/>
    </row>
    <row r="14" spans="1:14" ht="18" customHeight="1">
      <c r="A14" s="139" t="s">
        <v>266</v>
      </c>
      <c r="B14" s="140" t="s">
        <v>263</v>
      </c>
      <c r="C14" s="141">
        <v>57247.199999999997</v>
      </c>
      <c r="D14" s="141">
        <v>3567.15</v>
      </c>
      <c r="E14" s="141">
        <v>2791.95</v>
      </c>
      <c r="F14" s="141" t="s">
        <v>23</v>
      </c>
      <c r="G14" s="141">
        <v>-1981.47</v>
      </c>
      <c r="H14" s="141" t="s">
        <v>23</v>
      </c>
      <c r="I14" s="141">
        <v>-2969.98</v>
      </c>
      <c r="J14" s="141" t="s">
        <v>23</v>
      </c>
      <c r="K14" s="141" t="s">
        <v>23</v>
      </c>
      <c r="L14" s="141">
        <v>0</v>
      </c>
      <c r="M14" s="141">
        <f t="shared" si="1"/>
        <v>58654.849999999991</v>
      </c>
      <c r="N14" s="138"/>
    </row>
    <row r="15" spans="1:14" ht="18.75" customHeight="1">
      <c r="A15" s="139" t="s">
        <v>197</v>
      </c>
      <c r="B15" s="140" t="s">
        <v>264</v>
      </c>
      <c r="C15" s="141">
        <v>205.74</v>
      </c>
      <c r="D15" s="141">
        <v>68091.19</v>
      </c>
      <c r="E15" s="141">
        <v>-2791.95</v>
      </c>
      <c r="F15" s="141" t="s">
        <v>23</v>
      </c>
      <c r="G15" s="141" t="s">
        <v>23</v>
      </c>
      <c r="H15" s="141" t="s">
        <v>23</v>
      </c>
      <c r="I15" s="141">
        <v>-64564.84</v>
      </c>
      <c r="J15" s="141" t="s">
        <v>23</v>
      </c>
      <c r="K15" s="141" t="s">
        <v>23</v>
      </c>
      <c r="L15" s="141">
        <v>0</v>
      </c>
      <c r="M15" s="141">
        <f t="shared" si="1"/>
        <v>940.14000000001397</v>
      </c>
      <c r="N15" s="138"/>
    </row>
    <row r="16" spans="1:14" ht="45" customHeight="1">
      <c r="A16" s="135" t="s">
        <v>58</v>
      </c>
      <c r="B16" s="136" t="s">
        <v>267</v>
      </c>
      <c r="C16" s="137">
        <f t="shared" ref="C16:L16" si="3">SUM(C17:C18)</f>
        <v>10199.76</v>
      </c>
      <c r="D16" s="137">
        <f t="shared" si="3"/>
        <v>59772.369999999995</v>
      </c>
      <c r="E16" s="137">
        <f t="shared" si="3"/>
        <v>0</v>
      </c>
      <c r="F16" s="137">
        <f t="shared" si="3"/>
        <v>0</v>
      </c>
      <c r="G16" s="137">
        <f t="shared" si="3"/>
        <v>-14925.39</v>
      </c>
      <c r="H16" s="137">
        <f t="shared" si="3"/>
        <v>0</v>
      </c>
      <c r="I16" s="137">
        <f t="shared" si="3"/>
        <v>-17442.79</v>
      </c>
      <c r="J16" s="137">
        <f t="shared" si="3"/>
        <v>0</v>
      </c>
      <c r="K16" s="137">
        <f t="shared" si="3"/>
        <v>0</v>
      </c>
      <c r="L16" s="137">
        <f t="shared" si="3"/>
        <v>0</v>
      </c>
      <c r="M16" s="137">
        <f t="shared" si="1"/>
        <v>37603.94999999999</v>
      </c>
      <c r="N16" s="138"/>
    </row>
    <row r="17" spans="1:14" ht="18.75" customHeight="1">
      <c r="A17" s="139" t="s">
        <v>60</v>
      </c>
      <c r="B17" s="140" t="s">
        <v>263</v>
      </c>
      <c r="C17" s="141">
        <v>10199.76</v>
      </c>
      <c r="D17" s="141">
        <v>25961.56</v>
      </c>
      <c r="E17" s="141">
        <v>21030.47</v>
      </c>
      <c r="F17" s="141" t="s">
        <v>23</v>
      </c>
      <c r="G17" s="141">
        <v>-14925.39</v>
      </c>
      <c r="H17" s="141" t="s">
        <v>23</v>
      </c>
      <c r="I17" s="141">
        <v>-6632.48</v>
      </c>
      <c r="J17" s="141" t="s">
        <v>23</v>
      </c>
      <c r="K17" s="141" t="s">
        <v>23</v>
      </c>
      <c r="L17" s="141" t="s">
        <v>23</v>
      </c>
      <c r="M17" s="141">
        <f t="shared" si="1"/>
        <v>35633.919999999998</v>
      </c>
      <c r="N17" s="138"/>
    </row>
    <row r="18" spans="1:14" ht="18.75" customHeight="1">
      <c r="A18" s="139" t="s">
        <v>62</v>
      </c>
      <c r="B18" s="140" t="s">
        <v>264</v>
      </c>
      <c r="C18" s="141">
        <v>0</v>
      </c>
      <c r="D18" s="141">
        <v>33810.81</v>
      </c>
      <c r="E18" s="141">
        <v>-21030.47</v>
      </c>
      <c r="F18" s="141" t="s">
        <v>23</v>
      </c>
      <c r="G18" s="141" t="s">
        <v>23</v>
      </c>
      <c r="H18" s="141" t="s">
        <v>23</v>
      </c>
      <c r="I18" s="141">
        <v>-10810.31</v>
      </c>
      <c r="J18" s="141" t="s">
        <v>23</v>
      </c>
      <c r="K18" s="141" t="s">
        <v>23</v>
      </c>
      <c r="L18" s="141" t="s">
        <v>23</v>
      </c>
      <c r="M18" s="141">
        <f t="shared" si="1"/>
        <v>1970.029999999997</v>
      </c>
      <c r="N18" s="138"/>
    </row>
    <row r="19" spans="1:14" ht="33" customHeight="1">
      <c r="A19" s="135" t="s">
        <v>80</v>
      </c>
      <c r="B19" s="136" t="s">
        <v>268</v>
      </c>
      <c r="C19" s="137">
        <f t="shared" ref="C19:L19" si="4">SUM(C20:C21)</f>
        <v>0</v>
      </c>
      <c r="D19" s="137">
        <f t="shared" si="4"/>
        <v>0</v>
      </c>
      <c r="E19" s="137">
        <f t="shared" si="4"/>
        <v>0</v>
      </c>
      <c r="F19" s="137">
        <f t="shared" si="4"/>
        <v>0</v>
      </c>
      <c r="G19" s="137">
        <f t="shared" si="4"/>
        <v>0</v>
      </c>
      <c r="H19" s="137">
        <f t="shared" si="4"/>
        <v>0</v>
      </c>
      <c r="I19" s="137">
        <f t="shared" si="4"/>
        <v>0</v>
      </c>
      <c r="J19" s="137">
        <f t="shared" si="4"/>
        <v>0</v>
      </c>
      <c r="K19" s="137">
        <f t="shared" si="4"/>
        <v>0</v>
      </c>
      <c r="L19" s="137">
        <f t="shared" si="4"/>
        <v>0</v>
      </c>
      <c r="M19" s="137">
        <f t="shared" si="1"/>
        <v>0</v>
      </c>
      <c r="N19" s="138"/>
    </row>
    <row r="20" spans="1:14" ht="22.5" customHeight="1">
      <c r="A20" s="139" t="s">
        <v>269</v>
      </c>
      <c r="B20" s="140" t="s">
        <v>263</v>
      </c>
      <c r="C20" s="141" t="s">
        <v>23</v>
      </c>
      <c r="D20" s="141" t="s">
        <v>23</v>
      </c>
      <c r="E20" s="141" t="s">
        <v>23</v>
      </c>
      <c r="F20" s="141" t="s">
        <v>23</v>
      </c>
      <c r="G20" s="141" t="s">
        <v>23</v>
      </c>
      <c r="H20" s="141" t="s">
        <v>23</v>
      </c>
      <c r="I20" s="141" t="s">
        <v>23</v>
      </c>
      <c r="J20" s="141" t="s">
        <v>23</v>
      </c>
      <c r="K20" s="141" t="s">
        <v>23</v>
      </c>
      <c r="L20" s="141" t="s">
        <v>23</v>
      </c>
      <c r="M20" s="141">
        <f t="shared" si="1"/>
        <v>0</v>
      </c>
      <c r="N20" s="138"/>
    </row>
    <row r="21" spans="1:14" ht="21.75" customHeight="1">
      <c r="A21" s="139" t="s">
        <v>270</v>
      </c>
      <c r="B21" s="140" t="s">
        <v>264</v>
      </c>
      <c r="C21" s="141" t="s">
        <v>23</v>
      </c>
      <c r="D21" s="141" t="s">
        <v>23</v>
      </c>
      <c r="E21" s="141" t="s">
        <v>23</v>
      </c>
      <c r="F21" s="141" t="s">
        <v>23</v>
      </c>
      <c r="G21" s="141" t="s">
        <v>23</v>
      </c>
      <c r="H21" s="141" t="s">
        <v>23</v>
      </c>
      <c r="I21" s="141" t="s">
        <v>23</v>
      </c>
      <c r="J21" s="141" t="s">
        <v>23</v>
      </c>
      <c r="K21" s="141" t="s">
        <v>23</v>
      </c>
      <c r="L21" s="141" t="s">
        <v>23</v>
      </c>
      <c r="M21" s="141">
        <f t="shared" si="1"/>
        <v>0</v>
      </c>
      <c r="N21" s="138"/>
    </row>
    <row r="22" spans="1:14" ht="31.5" customHeight="1">
      <c r="A22" s="135" t="s">
        <v>82</v>
      </c>
      <c r="B22" s="136" t="s">
        <v>271</v>
      </c>
      <c r="C22" s="137">
        <f t="shared" ref="C22:L22" si="5">SUM(C23:C24)</f>
        <v>21.21</v>
      </c>
      <c r="D22" s="137">
        <f t="shared" si="5"/>
        <v>0</v>
      </c>
      <c r="E22" s="137">
        <f t="shared" si="5"/>
        <v>0</v>
      </c>
      <c r="F22" s="137">
        <f t="shared" si="5"/>
        <v>0</v>
      </c>
      <c r="G22" s="137">
        <f t="shared" si="5"/>
        <v>0</v>
      </c>
      <c r="H22" s="137">
        <f t="shared" si="5"/>
        <v>0</v>
      </c>
      <c r="I22" s="137">
        <f t="shared" si="5"/>
        <v>-21.21</v>
      </c>
      <c r="J22" s="137">
        <f t="shared" si="5"/>
        <v>0</v>
      </c>
      <c r="K22" s="137">
        <f t="shared" si="5"/>
        <v>0</v>
      </c>
      <c r="L22" s="137">
        <f t="shared" si="5"/>
        <v>0</v>
      </c>
      <c r="M22" s="137">
        <f t="shared" si="1"/>
        <v>0</v>
      </c>
      <c r="N22" s="138"/>
    </row>
    <row r="23" spans="1:14" ht="23.25" customHeight="1">
      <c r="A23" s="139" t="s">
        <v>19</v>
      </c>
      <c r="B23" s="140" t="s">
        <v>263</v>
      </c>
      <c r="C23" s="141">
        <v>21.21</v>
      </c>
      <c r="D23" s="141" t="s">
        <v>23</v>
      </c>
      <c r="E23" s="141" t="s">
        <v>23</v>
      </c>
      <c r="F23" s="141" t="s">
        <v>23</v>
      </c>
      <c r="G23" s="141" t="s">
        <v>23</v>
      </c>
      <c r="H23" s="141" t="s">
        <v>23</v>
      </c>
      <c r="I23" s="141">
        <v>-21.21</v>
      </c>
      <c r="J23" s="141" t="s">
        <v>23</v>
      </c>
      <c r="K23" s="141" t="s">
        <v>23</v>
      </c>
      <c r="L23" s="141" t="s">
        <v>23</v>
      </c>
      <c r="M23" s="141">
        <f t="shared" si="1"/>
        <v>0</v>
      </c>
      <c r="N23" s="142"/>
    </row>
    <row r="24" spans="1:14" ht="25.5" customHeight="1">
      <c r="A24" s="139" t="s">
        <v>30</v>
      </c>
      <c r="B24" s="140" t="s">
        <v>264</v>
      </c>
      <c r="C24" s="141">
        <v>0</v>
      </c>
      <c r="D24" s="141" t="s">
        <v>23</v>
      </c>
      <c r="E24" s="141" t="s">
        <v>23</v>
      </c>
      <c r="F24" s="141" t="s">
        <v>23</v>
      </c>
      <c r="G24" s="141" t="s">
        <v>23</v>
      </c>
      <c r="H24" s="141" t="s">
        <v>23</v>
      </c>
      <c r="I24" s="141" t="s">
        <v>23</v>
      </c>
      <c r="J24" s="141" t="s">
        <v>23</v>
      </c>
      <c r="K24" s="141" t="s">
        <v>23</v>
      </c>
      <c r="L24" s="141" t="s">
        <v>23</v>
      </c>
      <c r="M24" s="141">
        <f t="shared" si="1"/>
        <v>0</v>
      </c>
      <c r="N24" s="138"/>
    </row>
    <row r="25" spans="1:14" ht="28.5" customHeight="1">
      <c r="A25" s="135" t="s">
        <v>94</v>
      </c>
      <c r="B25" s="136" t="s">
        <v>272</v>
      </c>
      <c r="C25" s="137">
        <f t="shared" ref="C25:M25" si="6">SUM(C10,C13,C16,C19,C22)</f>
        <v>126002</v>
      </c>
      <c r="D25" s="137">
        <f t="shared" si="6"/>
        <v>215038.71</v>
      </c>
      <c r="E25" s="137">
        <f t="shared" si="6"/>
        <v>0</v>
      </c>
      <c r="F25" s="137">
        <f t="shared" si="6"/>
        <v>0</v>
      </c>
      <c r="G25" s="137">
        <f t="shared" si="6"/>
        <v>-19541</v>
      </c>
      <c r="H25" s="137">
        <f t="shared" si="6"/>
        <v>0</v>
      </c>
      <c r="I25" s="137">
        <f t="shared" si="6"/>
        <v>-161722.47999999998</v>
      </c>
      <c r="J25" s="137">
        <f t="shared" si="6"/>
        <v>0</v>
      </c>
      <c r="K25" s="137">
        <f t="shared" si="6"/>
        <v>0</v>
      </c>
      <c r="L25" s="137">
        <f t="shared" si="6"/>
        <v>0</v>
      </c>
      <c r="M25" s="137">
        <f t="shared" si="6"/>
        <v>159777.22999999998</v>
      </c>
      <c r="N25" s="138"/>
    </row>
    <row r="26" spans="1:14" ht="15" customHeight="1">
      <c r="A26" s="227" t="s">
        <v>273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  <row r="27" spans="1:14" customFormat="1" ht="99" customHeight="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</row>
    <row r="28" spans="1:14" s="71" customFormat="1" ht="12.7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</sheetData>
  <mergeCells count="10">
    <mergeCell ref="A26:M27"/>
    <mergeCell ref="K1:M1"/>
    <mergeCell ref="A3:M3"/>
    <mergeCell ref="A4:M4"/>
    <mergeCell ref="A5:M5"/>
    <mergeCell ref="A7:A8"/>
    <mergeCell ref="B7:B8"/>
    <mergeCell ref="C7:C8"/>
    <mergeCell ref="D7:L7"/>
    <mergeCell ref="M7:M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FBA</vt:lpstr>
      <vt:lpstr>VRA</vt:lpstr>
      <vt:lpstr>2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Petkuvienė</dc:creator>
  <cp:lastModifiedBy>Ilona Petkuvienė</cp:lastModifiedBy>
  <cp:lastPrinted>2026-04-29T13:16:08Z</cp:lastPrinted>
  <dcterms:created xsi:type="dcterms:W3CDTF">2015-06-05T18:19:34Z</dcterms:created>
  <dcterms:modified xsi:type="dcterms:W3CDTF">2026-05-20T05:23:21Z</dcterms:modified>
</cp:coreProperties>
</file>